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firstSheet="2" activeTab="2"/>
  </bookViews>
  <sheets>
    <sheet name="POA 2020" sheetId="1" state="hidden" r:id="rId1"/>
    <sheet name="POA 2021" sheetId="2" state="hidden" r:id="rId2"/>
    <sheet name="POA 2022" sheetId="3" r:id="rId3"/>
    <sheet name="Hoja3" sheetId="4" r:id="rId4"/>
  </sheets>
  <definedNames/>
  <calcPr fullCalcOnLoad="1"/>
</workbook>
</file>

<file path=xl/sharedStrings.xml><?xml version="1.0" encoding="utf-8"?>
<sst xmlns="http://schemas.openxmlformats.org/spreadsheetml/2006/main" count="292" uniqueCount="153">
  <si>
    <t>GOBIERNO AUTONOMO DESCENTRALIZADO PARROQUIAL RURAL VIRGEN DE FATIMA</t>
  </si>
  <si>
    <t xml:space="preserve"> POA INSTITUCIONAL DEFINITIVO 2020</t>
  </si>
  <si>
    <t>PRIORIDAD</t>
  </si>
  <si>
    <t>OBJETIVO ESTRATEGICO</t>
  </si>
  <si>
    <t>METAS ANUALES DE GESTION DE OBJETO</t>
  </si>
  <si>
    <t xml:space="preserve">PROYECTO O ACTIVIDAD </t>
  </si>
  <si>
    <t>Programación Trimestral en % de la meta</t>
  </si>
  <si>
    <t>PRESUPUESTO/PAGADO</t>
  </si>
  <si>
    <t>PROGRAMAS, PROYECTOS, ACCIONES, Y ACTIVIDADES CLAVES</t>
  </si>
  <si>
    <t>I</t>
  </si>
  <si>
    <t>II</t>
  </si>
  <si>
    <t>lll</t>
  </si>
  <si>
    <t>Iv</t>
  </si>
  <si>
    <t>ALTA</t>
  </si>
  <si>
    <t>ATENDER A CINCUENTA PERSONAS ADULTAS MAYORES MEDIANTE LA PRESTACION DE SERVICIOS PRACTICOS QUE PERMITAN EL DESARROLLO INTEGRAL FISICO Y MOTRICIONAL DE LOS USUARIOS DEL PROYECTO SENDEROS DE VIDA</t>
  </si>
  <si>
    <t>PROYECTO DE ADULTOS MAYORES SENDEROS DE VIDA</t>
  </si>
  <si>
    <t>ATENCION INTEGRAL FISICIA Y MOTRICIONAL DE LOS USUARIOS DEL PROYECTO SENDEROS DE VIDA</t>
  </si>
  <si>
    <t>FOMENTAR A LA CIUDADANIA EL USO EFICAZ DE LAS HERRAMIENTAS TECNOLOGICAS MEDIANTE EL CONVENIO CON MINTEL</t>
  </si>
  <si>
    <t>CONVENIO CON MINTEL</t>
  </si>
  <si>
    <t>ATENCION A LA CIUDADANIA DE LA PARROQUIA VIRGEN DE FATIMA MEDIANTE EL EMPLEO DEL INFOCENTRO,</t>
  </si>
  <si>
    <t>DESARROLLO DE CURSOS DE EMPRENDIMIENTO</t>
  </si>
  <si>
    <t xml:space="preserve">PRESTAR SERVICIOS ESPECIALIZADOS A  NIÑOS Y NIÑAS CON DISCAPACIDAD EN EL CENTRO DE ATENCION PRIORITARIA UBICADO EN LA CIUDADELA NUEVA ESPERANZA </t>
  </si>
  <si>
    <t>PROYECTO DE ATENCION PRIORITACION A LOS NIÑOS Y NIÑAS CON DISCAPACIDAD</t>
  </si>
  <si>
    <t>ATENCION INTEGRAL FISICIA Y MOTRICIONAL DE LOS USUARIOS DEL PROYECTO DE DISCAPACIDAD</t>
  </si>
  <si>
    <t>COOPERAR CON EL DESARROLLO DE LA PRODUCCION AGRICOLA APERTURANDO CAMINOS VECINALES QUE PERMITA UNA CONECTIVIDAD A LA CARRETERA PRINCIPAL DE LA PARROQUIA</t>
  </si>
  <si>
    <t xml:space="preserve">CONECTIVIDAD DE CAMINOS VECINALES Y FOMENTAR EL DESARROLLO AGRICOLA </t>
  </si>
  <si>
    <t>COLOCACION DE TUBOS DE HORMIGÓN PERMITIÓ APERTURAR CAMINOS SECUNDARIOS QUE FACILITEN EL ACCESO DEL AGRICULTOR PARA SACAR SUS PRODUCTOS A LA CIUDAD Y AL MISMO TIEMPO CONSTRIBUYE A LA MOVIVILIDAD Y TRANSPORTACION DE LAS PERSONAS QUE A DIARIO NECESITAN SALIR A REALIZAR SUS ACTIVIDADES</t>
  </si>
  <si>
    <t>ATENDER LA EMERGENCIA SANITARIA CON AYUDA HUMANITARIA PARA FAMILIA DE ESCASOS RECURSOS Y PERSONAS VULNERABLES QUE FUERON AFECTADAS POR LA PANDEMIA</t>
  </si>
  <si>
    <t>KIT ALIMENTOS PARA PERSONAS DE GRUPOS VULNERABLES</t>
  </si>
  <si>
    <t>VISITAS DOMICILIARIAS EN DIFERENTES SECTORES DE LA PARROQUIA CONSTANTANDO LA VULNERABILIDAD DE LAS PERSONAS BENEFICIADAS, LO CUAL SE REALIZO EN 2 ETAPAS DE ENTREGA</t>
  </si>
  <si>
    <t>MEDIA</t>
  </si>
  <si>
    <t>CONSTRUIR Y MANTENER LA INFRAESTRUCTURA, EQUIPAMENTOS Y ESPACIOS PUBLICOS DE LA PARROQUIA</t>
  </si>
  <si>
    <t xml:space="preserve">MANTENIMIENTO DE INFRAESTRUCTURA </t>
  </si>
  <si>
    <t>MANTENIMIENTO Y REPARACION DE BAÑO PUBLICO, READECUACIÓN DE LETRAS TURISTICAS, READECUACION  Y MANTENIMIENTO DE PARQUE CDLA. 12  OCTUBRE</t>
  </si>
  <si>
    <t>FOMENTAR ACTIVIDADES DEPORTIVAS Y RECREATIVAS EN BENEFICIO DE LA COLECTIVIDAD</t>
  </si>
  <si>
    <t>PROYECTO DE BAILOTERAPIA Y CURSOS VACACIONALES</t>
  </si>
  <si>
    <t>ACTIVIDADES DE BAILOTERAPIA DURANTE EL PRIMER TRIMESTRE  Y CURSOS VACACIONALES PARA NIÑOS Y NIÑAS DURANTE DOS MESES (FINALIZÓ POR LA EMERGENCIA SANITARIA)</t>
  </si>
  <si>
    <t>MANTENER EN BUENAS CONDICIONES LA MAQUINARIA DEL GADPR VIRGEN DE FATIMA PARA EL SERVICIO DE LA CIUDADANIA</t>
  </si>
  <si>
    <t>MANTENER EN BUENAS CONDICIONES LA MAQUINARIA DEL GADPR VIRGEN DE FATIMA PARA EL SERVICIO DE LA CIUDADANIA (COMBUSTIBLES, LUBRICANTES, MANTENIMIENTOS PREVENTIVOS Y CORRECTIVOS)</t>
  </si>
  <si>
    <t>CONTRATAR LOS SERVICIOS OCASIONALES DE UN PROMOTOR COMUNITARIO</t>
  </si>
  <si>
    <t>CONTRATACION DE UN PROMOTOR COMUNITARIO</t>
  </si>
  <si>
    <t>CREAR ENLANCES Y OBTENER SERVICOS PARA COMUNIDAD CON OTRAS INSTANCIAS GUBERNAMENTALES (CNEL, MIES Y DEMÁS INSTITUCIONES)</t>
  </si>
  <si>
    <t>CANCELAR LAS COMISIONES BANCARIAS</t>
  </si>
  <si>
    <t>PAGO DE COMISIONES BANCARIAS</t>
  </si>
  <si>
    <t>CANCELACION DE COMISIONES BANCARIAS</t>
  </si>
  <si>
    <t xml:space="preserve">CONTRATAR LOS SERVICIOS PROFESIONALES DE UN DISEÑADOR GRAFICO PARA LA ELABORACION DE DISEÑOS ,PUBLICIDADES Y PAGINA WEB ASI COMO EL MANTENIMIENTO E INSTALACION DE LOS EQUIPOS INFORMATICOS </t>
  </si>
  <si>
    <t>CONTRATACION DE UN DISEÑADOR GRAFICO</t>
  </si>
  <si>
    <t xml:space="preserve">ELABORACION DE LOGOTIPOS, DISEÑOS, INSTALACION DE SOFTWARE, PROGRAMAS Y PAGINA WEB INSTITUCIONAL </t>
  </si>
  <si>
    <t>SERVICIOS DE IMPRESIÓN, REPRODUCCION Y PUBLICACION</t>
  </si>
  <si>
    <t>SERVICIOS DE IMPRESIÓN, REPRODUCCION Y PUBLICACION, RENDICIÓN DE CUENTAS, PÁGINA WEB</t>
  </si>
  <si>
    <t>ADQUIRIR MATERIALES DE IMPRESIÓN</t>
  </si>
  <si>
    <t>MATERIALES DE IMPRESIÓN, FOTOGRAFIA.</t>
  </si>
  <si>
    <t>COMPRA DE TINTAS Y TONER PARA EL FUNCIONAMIENTO DE LOS EQUIPOS INFORMATICOS PARA GAD, INFOCENTRO  Y ACCESORIOS INFORMÁTICOS</t>
  </si>
  <si>
    <t>CANCELACION DE TASAS GENERALES</t>
  </si>
  <si>
    <t>PAGO DE MATRICULA DE LA VOLQUETA AÑO 2017, 2018, 2019 Y 2020</t>
  </si>
  <si>
    <t>PROMOCIONAR LA CULTURA Y EL ARTE DE LA PARROQUIA VIRGEN DE FATIMA</t>
  </si>
  <si>
    <t>ESPECTACULOS CULTURALES Y SOCIALES POR FESTIVIDADES PATRONALES</t>
  </si>
  <si>
    <t xml:space="preserve">SESIÓN SOLEMNE POR LOS 24 AÑOS PARROQUIALIZACION DE VIRGEN DE FÁTIMA </t>
  </si>
  <si>
    <t>CONSULTORIA POR ACTUALIZACION DEL PDOT</t>
  </si>
  <si>
    <t>CONTRATACION DE UNA CONSULTORIA PARA ACTUALIZACION DEL PDOT</t>
  </si>
  <si>
    <t>CANCELAR EL PAGO DE MORA E INTERES POR LA NO DECLARACION DE IMPUESTOS AL SRI, POR PARTE DE LA ADMINISTRACION ANTERIOR</t>
  </si>
  <si>
    <t>CUENTAS POR PAGAR</t>
  </si>
  <si>
    <t>CUPO DE GASTO CORRIENTE  AÑO 2020</t>
  </si>
  <si>
    <t>CUPO DE GASTO INVERSION AÑO 2020</t>
  </si>
  <si>
    <t>TOTAL GASTO AÑO 2020</t>
  </si>
  <si>
    <t xml:space="preserve"> POA INSTITUCIONAL DEFINITIVO 2021</t>
  </si>
  <si>
    <t xml:space="preserve">PRESTAR SERVICIOS ESPECIALIZADOS A  NIÑOS, NIÑAS Y ADULTOS MAYORES CON DISCAPACIDAD EN EL CENTRO DE ATENCION PRIORITARIA UBICADO EN LA CIUDADELA NUEVA ESPERANZA </t>
  </si>
  <si>
    <t>PROYECTO DE ATENCION PRIORITACION A LOS NIÑOS, NIÑAS Y ADULTOS MAYORES CON DISCAPACIDAD</t>
  </si>
  <si>
    <t xml:space="preserve">ENERO </t>
  </si>
  <si>
    <t xml:space="preserve">FEBRERO </t>
  </si>
  <si>
    <t>MARZO</t>
  </si>
  <si>
    <t>ABRIL</t>
  </si>
  <si>
    <t>MAYO</t>
  </si>
  <si>
    <t>JUNIO</t>
  </si>
  <si>
    <t>JULIO</t>
  </si>
  <si>
    <t>AGOSTO</t>
  </si>
  <si>
    <t>SEPTIEMBRE</t>
  </si>
  <si>
    <t>OCTUBRE</t>
  </si>
  <si>
    <t>NOVIEMBRE</t>
  </si>
  <si>
    <t>DICIEMBRE</t>
  </si>
  <si>
    <t xml:space="preserve">TOTAL </t>
  </si>
  <si>
    <t>PROMOTORA ADULTOS MAYORES</t>
  </si>
  <si>
    <t>CENTRO NUEVA ESPERANZA</t>
  </si>
  <si>
    <t>XIII</t>
  </si>
  <si>
    <t>XIV</t>
  </si>
  <si>
    <t>FONDO RESERVA</t>
  </si>
  <si>
    <t>TOTAL</t>
  </si>
  <si>
    <t>ENERGIA ELECTRICA</t>
  </si>
  <si>
    <t>ESPECTACULOS CULTURALES</t>
  </si>
  <si>
    <t>MATERIALES DIDACTICOS</t>
  </si>
  <si>
    <t>TALLER COSTURA</t>
  </si>
  <si>
    <t>ELABORACION CACAO</t>
  </si>
  <si>
    <t>MATERIALES DE ASEO</t>
  </si>
  <si>
    <t>APERTURAR CAMINOS SECUNDARIOS QUE FACILITEN EL ACCESO DEL AGRICULTOR PARA SACAR SUS PRODUCTOS A LA CIUDAD Y AL MISMO TIEMPO CONSTRIBUYE A LA MOVIVILIDAD Y TRANSPORTACION DE LAS PERSONAS QUE A DIARIO NECESITAN SALIR A REALIZAR SUS ACTIVIDADES</t>
  </si>
  <si>
    <t xml:space="preserve">ELABORACION DE  PAGINA WEB INSTITUCIONAL </t>
  </si>
  <si>
    <t xml:space="preserve">CONTRATAR LOS SERVICIOS PROFESIONALES PARA ELABORACION DE PAGINA WEB, ALIMENTACION DE INFORMACION Y MANTENIMIENTO </t>
  </si>
  <si>
    <t>PROMOTOR COMUNITARIO</t>
  </si>
  <si>
    <t>COMPRA DE TINTAS Y TONER PARA EL FUNCIONAMIENTO DE LOS EQUIPOS INFORMATICOS PARA GAD, INFOCENTRO  Y ACCESORIOS INFORMÁTICOS, SUMINISTRO DE OFICINA</t>
  </si>
  <si>
    <t xml:space="preserve">ADQUIRIR MATERIALES Y SUMINISTRO DE OFICINA </t>
  </si>
  <si>
    <t>PAGO DE SEGUROS DE VEHICULOS Y MATRICULA VOLQUETA AÑO 2021</t>
  </si>
  <si>
    <t xml:space="preserve">MANTENIMIENTO Y REPARACION DE EQUIPOS INFORMATICOS, ADQUISICION DE MOBILIARIOS, READECUACIÓN Y MANTENIMIENTO OFICINAS DEL GAD, MANTENIMIENTO E INSTALACION ELECTRICA CANCHA EL FORTIN, MANTENIMIENTO E INSTALACION ELECTRICA CANCHA NUEVA JERUSALEN,  READECUACION  Y MANTENIMIENTO DE CENTRO NUEVA ESPERANZA, READEACUACION Y REMODELACION DE GRUTA VIRGEN DE FATIMA, MANTENIMIENTO DE TABLETO DE BASQUET Y CAMBIO REFLECTOR COOP. 16 DE DICIEMBRE, INSTALACION DE REFLECTORES CANCHA USO MULTIPLE RCTO. LA BELGICA </t>
  </si>
  <si>
    <t>ESPECTACULOS CULTURALES Y SOCIALES POR FESTIVIDADES PARROQUIALES</t>
  </si>
  <si>
    <t xml:space="preserve">SESIÓN SOLEMNE POR LOS 25 AÑOS PARROQUIALIZACION DE VIRGEN DE FÁTIMA </t>
  </si>
  <si>
    <t>CONTRATACION DE REDISEÑO Y LICENCIA ANUAL PAGINA WEB</t>
  </si>
  <si>
    <t>SERVICIOS DE IMPRESIÓN, REPRODUCCION Y PUBLICACION, RENDICIÓN DE CUENTAS</t>
  </si>
  <si>
    <t>PROYECTO DE FOMENTO PARA LA DIVERSIFICACION AGRICOLA MEDIANTE LA CAPACITACION A LOS PRODUCTORES DE LA PARROQUIA VIRGEN DE FATIMA</t>
  </si>
  <si>
    <t xml:space="preserve">INCENTIVAR EL DESARROLLO DE ACTIVIDADES PRODUCTIVAS COMUNITARIAS </t>
  </si>
  <si>
    <t xml:space="preserve">ALTA </t>
  </si>
  <si>
    <t>INCREMENTAR LA PRODUCTIVIDAD FOMENTANDO LAS ASOCIACIONES ECONOMICAS PRODUCTIVAS MEDIANTE LA UTILIZACION DE TICS DE EMPRENDIMIENTO PARA LA COMPETIVIDAD Y COMERCIALIZACION</t>
  </si>
  <si>
    <t>PROYECTO TALLERES DE CAPACITACION E IMPLEMENTACION DE NUEVOS CONOCIMIENTOS CON TEMATICAS QUE UTILICEN LA CREATIVIDAD Y HERRAMIENTAS ARTESANALES QUE PERMITAN LA PRODUCTIVIDAD</t>
  </si>
  <si>
    <t xml:space="preserve">TALLERES DE EMPRENDIMIENTO PARA MUJERES DE LA PARROQUIA EN EL AREA DE ALTA Y COSTURA </t>
  </si>
  <si>
    <t xml:space="preserve">TALLERES DE EMPRENDIMIENTO PRODUCTIVOS EN LA ELABORACION DE LOS DERIVADOS DEL CACAO CON ACOMPAÑAMIENTO DE FUNDACION MAQUITA  </t>
  </si>
  <si>
    <t>CAPACITACION, IDENTIFICACION Y CARNETIZACION DE LOS VENDEDORES AMBULANTES DEL CASCO CENTRICO DE NUESTRA PARROQUIA</t>
  </si>
  <si>
    <t xml:space="preserve">PROYECTO MANIPULACION Y PRESENTACION DE PRODUCTOS ALIMENTICIOS PARA LA VENTA </t>
  </si>
  <si>
    <t xml:space="preserve">ESPECTACULOS CULTURAL Y TRADICIONAL POR FESTIVIDADES UNIVERSALES </t>
  </si>
  <si>
    <t xml:space="preserve">EVENTO FOLCKLORICO CULTURAL DE IDENTIFICACION AUTOTONA DE NUESTROS PUEBLOS ANCESTRALES DEL ECUADOR                                                                 PROGRAMA MOTIVACIONAL QUE RESCATA EL VERDADERO SIGNIFICADO DE LA NAVIDAD </t>
  </si>
  <si>
    <t>PROYECTO DE FORTALECIMIENTO DE SALUD PREVENTIVA  CONOCIMIENTO EN LAS DIFERENTES AREAS DE TRABAJO</t>
  </si>
  <si>
    <t xml:space="preserve">IDENTIFICAR Y MITIGAR LOS RIESGOS LABORALES A FIN DE PREVENIR ACCIDENTES DE TRABAJO </t>
  </si>
  <si>
    <t>CAPACITACION PARA EL CONOCIMIENTO DE LA SALUD PREVENTIVA EN LAS DIVERSAS AREAS CON EL FIN DE MITIGAR RIESGOS Y ACCIDENTES LABORALES</t>
  </si>
  <si>
    <t>ADQUISICION DE IMPLEMENTOS DE PRECAUCION DE CONATO DE INCENDIOS Y SEÑALETICAS QUE PERMITAN IDENTIFICAR CADA AREA DE TRABAJO Y RUTA DE EVACUACION</t>
  </si>
  <si>
    <t>183,68</t>
  </si>
  <si>
    <t>CUPO DE GASTO INVERSION AÑO 2021</t>
  </si>
  <si>
    <t>ATENDER A SESENTA PERSONAS ADULTAS MAYORES MEDIANTE LA PRESTACION DE SERVICIOS PRACTICOS QUE PERMITAN EL DESARROLLO INTEGRAL FISICO Y MOTRICIONAL DE LOS USUARIOS DEL PROYECTO SENDEROS DE VIDA</t>
  </si>
  <si>
    <t>CUPO DE GASTO INVERSION AÑO 2022</t>
  </si>
  <si>
    <t>TOTAL GASTO AÑO 2022</t>
  </si>
  <si>
    <t>PAGO DE SEGUROS DE VEHICULOS Y MATRICULA CAMIONETA AÑO 2022</t>
  </si>
  <si>
    <t xml:space="preserve"> POA INSTITUCIONAL DEFINITIVO 2022</t>
  </si>
  <si>
    <t>IV</t>
  </si>
  <si>
    <t>CAPACITACIONES DE HABILIDADES Y DESTREZAS PARA MUJERES DE LA PARROQUIA Y RECINTOS DE VIRGEN DE FÁTIMA</t>
  </si>
  <si>
    <t>EMPRENDEDORES LOCALES - CONVENIO CON MINTEL</t>
  </si>
  <si>
    <t>PROMOVER LA FORMACIÓN, LA TRANSFERENCIA DE CONOCIMIENTOS Y TECNOLOGÍAS, EL EMPRENDIMIENTO Y LA ASOCIATIVIDAD PARA EL MEJORAMIENTO DE LA OFERTA DE BIENES Y SERVICIOS DE ENFOQUE TURÍSTICO</t>
  </si>
  <si>
    <t xml:space="preserve">CAPACITAR Y ACTUALIZAR EN CONOCIMIENTOS DEL TALENTO HUMANO PARROQUIAL </t>
  </si>
  <si>
    <t>CAPACITACIÓN A SERVIDORES DEL GAD PARROQUIAL VIRGEN DE FÁTIMA PARA EL MEJORAMIENTO DE LA GESTIÓN INTERNA</t>
  </si>
  <si>
    <t>PROYECTO MEJORAMIENTO EN LA GESTIÓN INTERNA</t>
  </si>
  <si>
    <t>IMPLEMENTACIÓN DEL PROGRAMA DE PREVENCIÓN PSICOSOCIALES DEL GAD VIRGEN DE FÁTIMA AÑO 2022</t>
  </si>
  <si>
    <t xml:space="preserve">PLANIFICAR, GESTIONAR Y MEJORAR LA RED VIAL URBANA Y RURAL </t>
  </si>
  <si>
    <t>ELABORACIÓN DE ESTUDIOS DEFINITIVOS PARA EL DOBLE TRATAMIENTO SUPERFICIAL BITUMINOSO EN EL CAMINO DE LA CUENCA BAJA DEL RÍO BULU BULU DESDE EL RCTO. SANTA RITA HASTA EL RCTO. LA BÉLGICA</t>
  </si>
  <si>
    <t xml:space="preserve">CONVENIO ENTRE GOBIERNO PROVINCIAL DEL GUAYAS Y GAD PARROQUIAL </t>
  </si>
  <si>
    <t>FISCALIZACIÓN DEL DOBLE TRATAMIENTO SUPERFICIAL BITUMINOSO EN EL CAMINO DE LA CUENCA BAJA DEL RÍO BULU BULU DESDE EL RCTO. SANTA RITA HASTA EL RCTO. LA BÉLGICA</t>
  </si>
  <si>
    <t xml:space="preserve">CONSULTORÍA SEGUIMIENTO Y EVALUACIÓN DEL PLAN DE DESARROLLO Y ORDENAMIENTO TERRITORIAL DEL GAD PARROQUIAL VIRGEN DE FÁTIMA  </t>
  </si>
  <si>
    <t xml:space="preserve">ASUMIR UNA PERSPECTIVA Y UNA VISIÓN DE DESAROLLO QUE SE SUSTENTA EN LOS DIFERENTES PROYECTOS ESTRATÉGICOS DE ESTE PDyOT. </t>
  </si>
  <si>
    <t xml:space="preserve">CONSULTORÍA PARA LA ELABORACIÓN DE PLAN ESTRATÉGICO COMUNICACIONAL Y DIFUSIÓN DEL ACCIONAR INSTITUCIONAL DEL GAD PARROQUIAL RURAL VIRGEN DE FÁTIMA </t>
  </si>
  <si>
    <t xml:space="preserve">FORTALECER LA RELACIÓN PARROQUIAL CON LOS DIFERENTES ACTORES SOCIALES DE LA PARROQUIA RURAL VIRGEN DE FÁTIMA Y DEL CANTÓN SAN JACINTO DE YAGUACHI, A TRAVÉS DEL FORTALECIMIENTO INSTITUCIONAL Y LA ACTIVA PARTICIPACIÓN CIUDADANA </t>
  </si>
  <si>
    <t>MANTENIMIENTO PREVENTIVO Y CORRECTIVO DE VEHÍCULOS DE MOTOR N.C.P Y MAQUINARIAS</t>
  </si>
  <si>
    <t>IMPULSAR LA ACTIVIDAD CULTURAL Y LA RECUPERACIÓN DE LA IDENTIDAD CULTURAL LOCAL</t>
  </si>
  <si>
    <t>DOTAR Y MANTENER LA INFRAESTRUCTURA FÍSICA, LOS EQUIPAMIENTOS Y LOS ESPACIOS PÚBLICOS Y MEJORAR LA CALIDAD DE LOS EXISTENTES</t>
  </si>
  <si>
    <t>APERTURAR CAMINOS SECUNDARIOS QUE FACILITEN EL ACCESO DEL AGRICULTOR PARA SACAR SUS PRODUCTOS A LA CIUDAD Y AL MISMO TIEMPO CONSTRIBUYE A LA MOVIVILIDAD Y TRANSPORTACION DE LAS PERSONAS QUE A DIARIO NECESITAN SALIR A REALIZAR SUS ACTIVIDADE</t>
  </si>
  <si>
    <t xml:space="preserve">SESIÓN SOLEMNE POR LOS 26 AÑOS PARROQUIALIZACION DE VIRGEN DE FÁTIMA </t>
  </si>
  <si>
    <t>MANTENIMIENTO DE INFRAESTRUCTURA</t>
  </si>
  <si>
    <t>CONSTRUCCIÓN DE CUBIERTA DE PARQUE CON JUEGOS INCLUSIVOS, PROVISIÓN E INSTALACIÓN DE JUEGOS INFANTILES EN LA PARROQUIA VIRGEN DE FÁTIMA; MANTENIMIENTO INFRAESTRUCTURA, PUNTOS ELECTRICOS Y CAMBIO DE ILUMINARIAS CENTRO NUEVA ESPERANZA; MANTENIMIENTO PREVENTIVO Y CORRECTIVO LETRAS TURISTICAS; MANTENIMIENTO, REPARACIÓN, DISEÑO Y DECORACIÓN ÁRBOL NAVIDAD Y CAMBIO DE VINIL LETRAS TURÍSTICAS</t>
  </si>
  <si>
    <t>ESTABLECER  COMUNICACIÓN CONSTANTE A LA CIUDADANIA MEDIANTE REDES SOCIALES Y PAGINA WEB</t>
  </si>
  <si>
    <t>DESARROLLO PARROQUIAL ORDENADO, PLANIFICADO Y RESPONSABLE CON SUS HABITANTES Y LA NATURALEZA</t>
  </si>
  <si>
    <t xml:space="preserve">EVENTO POR IMPLEMENTACIÓN DE AGENDA PARROQUIAL                                                                 PROGRAMA MOTIVACIONAL QUE RESCATA EL VERDADERO SIGNIFICADO DE LA NAVIDAD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</si>
</sst>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00_);[Red]\(&quot;$&quot;\ #,##0.00\)"/>
    <numFmt numFmtId="165" formatCode="_(&quot;$&quot;\ * #,##0.00_);_(&quot;$&quot;\ * \(#,##0.00\);_(&quot;$&quot;\ * &quot;-&quot;??_);_(@_)"/>
    <numFmt numFmtId="166" formatCode="_-* #,##0.00\ &quot;€&quot;_-;\-* #,##0.00\ &quot;€&quot;_-;_-* &quot;-&quot;??\ &quot;€&quot;_-;_-@_-"/>
    <numFmt numFmtId="167" formatCode="_-* #,##0.00\ _€_-;\-* #,##0.00\ _€_-;_-* &quot;-&quot;??\ _€_-;_-@_-"/>
    <numFmt numFmtId="168" formatCode="_-* #,##0.000\ _€_-;\-* #,##0.000\ _€_-;_-* &quot;-&quot;??\ _€_-;_-@_-"/>
    <numFmt numFmtId="169" formatCode="_(&quot;$&quot;\ * #,##0.000_);_(&quot;$&quot;\ * \(#,##0.000\);_(&quot;$&quot;\ * &quot;-&quot;??_);_(@_)"/>
    <numFmt numFmtId="170" formatCode="0.0%"/>
    <numFmt numFmtId="171" formatCode="0.000"/>
    <numFmt numFmtId="172" formatCode="0.0"/>
  </numFmts>
  <fonts count="47">
    <font>
      <sz val="11"/>
      <color theme="1"/>
      <name val="Calibri"/>
      <family val="2"/>
    </font>
    <font>
      <sz val="11"/>
      <color indexed="8"/>
      <name val="Calibri"/>
      <family val="2"/>
    </font>
    <font>
      <sz val="10"/>
      <color indexed="8"/>
      <name val="MS Sans Serif"/>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8.8"/>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Calibri"/>
      <family val="2"/>
    </font>
    <font>
      <b/>
      <sz val="10"/>
      <color indexed="10"/>
      <name val="Calibri"/>
      <family val="2"/>
    </font>
    <font>
      <b/>
      <sz val="10"/>
      <name val="Calibri"/>
      <family val="2"/>
    </font>
    <font>
      <b/>
      <sz val="18"/>
      <color indexed="8"/>
      <name val="Calibri"/>
      <family val="2"/>
    </font>
    <font>
      <b/>
      <sz val="16"/>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8.8"/>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b/>
      <sz val="10"/>
      <color rgb="FFFF0000"/>
      <name val="Calibri"/>
      <family val="2"/>
    </font>
    <font>
      <b/>
      <sz val="18"/>
      <color theme="1"/>
      <name val="Calibri"/>
      <family val="2"/>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BBFDF7"/>
        <bgColor indexed="64"/>
      </patternFill>
    </fill>
    <fill>
      <patternFill patternType="solid">
        <fgColor rgb="FFB3FD95"/>
        <bgColor indexed="64"/>
      </patternFill>
    </fill>
    <fill>
      <patternFill patternType="solid">
        <fgColor rgb="FFFCBCF0"/>
        <bgColor indexed="64"/>
      </patternFill>
    </fill>
    <fill>
      <patternFill patternType="solid">
        <fgColor rgb="FF66FF99"/>
        <bgColor indexed="64"/>
      </patternFill>
    </fill>
    <fill>
      <patternFill patternType="solid">
        <fgColor rgb="FFD5D5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right/>
      <top style="medium"/>
      <bottom style="medium"/>
    </border>
    <border>
      <left style="thin"/>
      <right style="thin"/>
      <top style="medium"/>
      <bottom style="medium"/>
    </border>
    <border>
      <left style="medium"/>
      <right style="medium"/>
      <top style="medium"/>
      <bottom/>
    </border>
    <border>
      <left style="medium"/>
      <right style="medium"/>
      <top/>
      <bottom style="medium"/>
    </border>
    <border>
      <left style="medium"/>
      <right style="medium"/>
      <top style="medium"/>
      <bottom style="medium"/>
    </border>
    <border>
      <left/>
      <right style="medium"/>
      <top/>
      <bottom style="medium"/>
    </border>
    <border>
      <left style="medium"/>
      <right style="thin"/>
      <top style="medium"/>
      <bottom style="medium"/>
    </border>
    <border>
      <left/>
      <right style="medium"/>
      <top style="medium"/>
      <bottom/>
    </border>
    <border>
      <left style="medium"/>
      <right style="medium"/>
      <top/>
      <bottom/>
    </border>
    <border>
      <left style="medium"/>
      <right/>
      <top style="medium"/>
      <bottom/>
    </border>
    <border>
      <left style="medium"/>
      <right/>
      <top/>
      <bottom/>
    </border>
    <border>
      <left style="medium"/>
      <right/>
      <top/>
      <bottom style="medium"/>
    </border>
    <border>
      <left style="medium"/>
      <right/>
      <top style="medium"/>
      <bottom style="medium"/>
    </border>
    <border>
      <left style="medium"/>
      <right style="thin"/>
      <top style="medium"/>
      <bottom/>
    </border>
    <border>
      <left style="medium"/>
      <right style="thin"/>
      <top/>
      <bottom style="medium"/>
    </border>
    <border>
      <left/>
      <right style="medium"/>
      <top/>
      <bottom/>
    </border>
    <border>
      <left style="medium"/>
      <right style="thin"/>
      <top/>
      <bottom/>
    </border>
    <border>
      <left style="thin"/>
      <right style="medium"/>
      <top style="medium"/>
      <bottom/>
    </border>
    <border>
      <left style="thin"/>
      <right style="medium"/>
      <top/>
      <bottom/>
    </border>
    <border>
      <left style="thin"/>
      <right style="medium"/>
      <top/>
      <bottom style="medium"/>
    </border>
    <border>
      <left/>
      <right/>
      <top/>
      <bottom style="medium"/>
    </border>
    <border>
      <left/>
      <right/>
      <top style="medium"/>
      <bottom/>
    </border>
    <border>
      <left/>
      <right style="medium"/>
      <top style="medium"/>
      <bottom style="thin"/>
    </border>
    <border>
      <left/>
      <right style="medium"/>
      <top style="thin"/>
      <bottom style="thin"/>
    </border>
    <border>
      <left/>
      <right style="medium"/>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1">
    <xf numFmtId="0" fontId="0" fillId="0" borderId="0" xfId="0" applyFont="1" applyAlignment="1">
      <alignment/>
    </xf>
    <xf numFmtId="0" fontId="0" fillId="0" borderId="0" xfId="0" applyAlignment="1">
      <alignment/>
    </xf>
    <xf numFmtId="2" fontId="0" fillId="0" borderId="0" xfId="0" applyNumberFormat="1" applyAlignment="1">
      <alignment/>
    </xf>
    <xf numFmtId="0" fontId="42" fillId="0" borderId="10" xfId="0" applyFont="1" applyBorder="1" applyAlignment="1">
      <alignment horizontal="center"/>
    </xf>
    <xf numFmtId="2" fontId="43" fillId="0" borderId="11" xfId="0" applyNumberFormat="1" applyFont="1" applyBorder="1" applyAlignment="1">
      <alignment horizontal="right" wrapText="1"/>
    </xf>
    <xf numFmtId="2" fontId="43" fillId="16" borderId="11" xfId="0" applyNumberFormat="1" applyFont="1" applyFill="1" applyBorder="1" applyAlignment="1">
      <alignment horizontal="right" vertical="center" wrapText="1"/>
    </xf>
    <xf numFmtId="0" fontId="43" fillId="11" borderId="11" xfId="0" applyFont="1" applyFill="1" applyBorder="1" applyAlignment="1">
      <alignment horizontal="center" vertical="center" wrapText="1"/>
    </xf>
    <xf numFmtId="9" fontId="43" fillId="16" borderId="11" xfId="0" applyNumberFormat="1" applyFont="1" applyFill="1" applyBorder="1" applyAlignment="1">
      <alignment horizontal="center" vertical="center" wrapText="1"/>
    </xf>
    <xf numFmtId="9" fontId="43" fillId="11" borderId="11" xfId="0" applyNumberFormat="1" applyFont="1" applyFill="1" applyBorder="1" applyAlignment="1">
      <alignment horizontal="center" vertical="center" wrapText="1"/>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9" fontId="43" fillId="11" borderId="14" xfId="0" applyNumberFormat="1" applyFont="1" applyFill="1" applyBorder="1" applyAlignment="1">
      <alignment horizontal="center" vertical="center" wrapText="1"/>
    </xf>
    <xf numFmtId="0" fontId="43" fillId="11" borderId="14" xfId="0" applyFont="1" applyFill="1" applyBorder="1" applyAlignment="1">
      <alignment horizontal="center" vertical="center" wrapText="1"/>
    </xf>
    <xf numFmtId="0" fontId="43" fillId="16" borderId="15" xfId="0" applyFont="1" applyFill="1" applyBorder="1" applyAlignment="1">
      <alignment horizontal="center" vertical="center" wrapText="1"/>
    </xf>
    <xf numFmtId="9" fontId="43" fillId="16" borderId="15" xfId="0" applyNumberFormat="1" applyFont="1" applyFill="1" applyBorder="1" applyAlignment="1">
      <alignment horizontal="center" vertical="center" wrapText="1"/>
    </xf>
    <xf numFmtId="0" fontId="43" fillId="13" borderId="14" xfId="0" applyFont="1" applyFill="1" applyBorder="1" applyAlignment="1">
      <alignment horizontal="center" vertical="center" wrapText="1"/>
    </xf>
    <xf numFmtId="9" fontId="43" fillId="13" borderId="14" xfId="0" applyNumberFormat="1" applyFont="1" applyFill="1" applyBorder="1" applyAlignment="1">
      <alignment horizontal="center" vertical="center" wrapText="1"/>
    </xf>
    <xf numFmtId="0" fontId="43" fillId="13" borderId="11" xfId="0" applyFont="1" applyFill="1" applyBorder="1" applyAlignment="1">
      <alignment horizontal="center" vertical="center" wrapText="1"/>
    </xf>
    <xf numFmtId="2" fontId="43" fillId="13" borderId="11" xfId="0" applyNumberFormat="1" applyFont="1" applyFill="1" applyBorder="1" applyAlignment="1">
      <alignment horizontal="right" vertical="center" wrapText="1"/>
    </xf>
    <xf numFmtId="0" fontId="43" fillId="3" borderId="14" xfId="0" applyFont="1" applyFill="1" applyBorder="1" applyAlignment="1">
      <alignment horizontal="center" vertical="center" wrapText="1"/>
    </xf>
    <xf numFmtId="9" fontId="43" fillId="3" borderId="14" xfId="0" applyNumberFormat="1" applyFont="1" applyFill="1" applyBorder="1" applyAlignment="1">
      <alignment horizontal="center" vertical="center" wrapText="1"/>
    </xf>
    <xf numFmtId="0" fontId="43" fillId="3" borderId="11" xfId="0" applyFont="1" applyFill="1" applyBorder="1" applyAlignment="1">
      <alignment horizontal="center" vertical="center" wrapText="1"/>
    </xf>
    <xf numFmtId="9" fontId="43" fillId="3" borderId="11" xfId="0" applyNumberFormat="1" applyFont="1" applyFill="1" applyBorder="1" applyAlignment="1">
      <alignment horizontal="center" vertical="center" wrapText="1"/>
    </xf>
    <xf numFmtId="2" fontId="43" fillId="3" borderId="11" xfId="0" applyNumberFormat="1" applyFont="1" applyFill="1" applyBorder="1" applyAlignment="1">
      <alignment horizontal="right" vertical="center" wrapText="1"/>
    </xf>
    <xf numFmtId="0" fontId="43" fillId="33" borderId="11" xfId="0" applyFont="1" applyFill="1" applyBorder="1" applyAlignment="1">
      <alignment horizontal="center" vertical="center" wrapText="1"/>
    </xf>
    <xf numFmtId="2" fontId="43" fillId="0" borderId="11" xfId="0" applyNumberFormat="1" applyFont="1" applyFill="1" applyBorder="1" applyAlignment="1">
      <alignment horizontal="right" wrapText="1"/>
    </xf>
    <xf numFmtId="9" fontId="43" fillId="12" borderId="11" xfId="0" applyNumberFormat="1" applyFont="1" applyFill="1" applyBorder="1" applyAlignment="1">
      <alignment horizontal="center" vertical="center" wrapText="1"/>
    </xf>
    <xf numFmtId="9" fontId="43" fillId="7" borderId="11" xfId="0" applyNumberFormat="1" applyFont="1" applyFill="1" applyBorder="1" applyAlignment="1">
      <alignment horizontal="center" vertical="center" wrapText="1"/>
    </xf>
    <xf numFmtId="0" fontId="43" fillId="5" borderId="16" xfId="0" applyFont="1" applyFill="1" applyBorder="1" applyAlignment="1">
      <alignment horizontal="center" vertical="center" wrapText="1"/>
    </xf>
    <xf numFmtId="9" fontId="43" fillId="5" borderId="16" xfId="0" applyNumberFormat="1" applyFont="1" applyFill="1" applyBorder="1" applyAlignment="1">
      <alignment horizontal="center" vertical="center" wrapText="1"/>
    </xf>
    <xf numFmtId="9" fontId="43" fillId="5" borderId="11" xfId="0" applyNumberFormat="1" applyFont="1" applyFill="1" applyBorder="1" applyAlignment="1">
      <alignment horizontal="center" vertical="center" wrapText="1"/>
    </xf>
    <xf numFmtId="0" fontId="43" fillId="7" borderId="11" xfId="0" applyFont="1" applyFill="1" applyBorder="1" applyAlignment="1">
      <alignment horizontal="center" vertical="center" wrapText="1"/>
    </xf>
    <xf numFmtId="9" fontId="43" fillId="3" borderId="16" xfId="0" applyNumberFormat="1" applyFont="1" applyFill="1" applyBorder="1" applyAlignment="1">
      <alignment horizontal="center" vertical="center" wrapText="1"/>
    </xf>
    <xf numFmtId="2" fontId="43" fillId="11" borderId="11" xfId="0" applyNumberFormat="1" applyFont="1" applyFill="1" applyBorder="1" applyAlignment="1">
      <alignment horizontal="right" vertical="center" wrapText="1"/>
    </xf>
    <xf numFmtId="2" fontId="43" fillId="14" borderId="11" xfId="0" applyNumberFormat="1" applyFont="1" applyFill="1" applyBorder="1" applyAlignment="1">
      <alignment horizontal="right" vertical="center" wrapText="1"/>
    </xf>
    <xf numFmtId="0" fontId="43" fillId="17" borderId="14" xfId="0" applyFont="1" applyFill="1" applyBorder="1" applyAlignment="1">
      <alignment horizontal="center" vertical="center" wrapText="1"/>
    </xf>
    <xf numFmtId="9" fontId="43" fillId="17" borderId="14" xfId="0" applyNumberFormat="1" applyFont="1" applyFill="1" applyBorder="1" applyAlignment="1">
      <alignment horizontal="center" vertical="center" wrapText="1"/>
    </xf>
    <xf numFmtId="0" fontId="43" fillId="17" borderId="11" xfId="0" applyFont="1" applyFill="1" applyBorder="1" applyAlignment="1">
      <alignment horizontal="center" vertical="center" wrapText="1"/>
    </xf>
    <xf numFmtId="9" fontId="43" fillId="17" borderId="11" xfId="0" applyNumberFormat="1" applyFont="1" applyFill="1" applyBorder="1" applyAlignment="1">
      <alignment horizontal="center" vertical="center" wrapText="1"/>
    </xf>
    <xf numFmtId="2" fontId="43" fillId="17" borderId="11" xfId="0" applyNumberFormat="1" applyFont="1" applyFill="1" applyBorder="1" applyAlignment="1">
      <alignment horizontal="right" vertical="center" wrapText="1"/>
    </xf>
    <xf numFmtId="0" fontId="43" fillId="12" borderId="14" xfId="0" applyFont="1" applyFill="1" applyBorder="1" applyAlignment="1">
      <alignment horizontal="center" vertical="center" wrapText="1"/>
    </xf>
    <xf numFmtId="9" fontId="43" fillId="12" borderId="14" xfId="0" applyNumberFormat="1" applyFont="1" applyFill="1" applyBorder="1" applyAlignment="1">
      <alignment horizontal="center" vertical="center" wrapText="1"/>
    </xf>
    <xf numFmtId="9" fontId="43" fillId="12" borderId="12" xfId="0" applyNumberFormat="1" applyFont="1" applyFill="1" applyBorder="1" applyAlignment="1">
      <alignment horizontal="center" vertical="center" wrapText="1"/>
    </xf>
    <xf numFmtId="2" fontId="43" fillId="12" borderId="11" xfId="0" applyNumberFormat="1" applyFont="1" applyFill="1" applyBorder="1" applyAlignment="1">
      <alignment horizontal="right" vertical="center" wrapText="1"/>
    </xf>
    <xf numFmtId="0" fontId="43" fillId="7" borderId="14" xfId="0" applyFont="1" applyFill="1" applyBorder="1" applyAlignment="1">
      <alignment horizontal="center" vertical="center" wrapText="1"/>
    </xf>
    <xf numFmtId="9" fontId="43" fillId="7" borderId="14" xfId="0" applyNumberFormat="1" applyFont="1" applyFill="1" applyBorder="1" applyAlignment="1">
      <alignment horizontal="center" vertical="center" wrapText="1"/>
    </xf>
    <xf numFmtId="2" fontId="43" fillId="7" borderId="11" xfId="0" applyNumberFormat="1" applyFont="1" applyFill="1" applyBorder="1" applyAlignment="1">
      <alignment horizontal="right" vertical="center" wrapText="1"/>
    </xf>
    <xf numFmtId="0" fontId="43" fillId="14" borderId="14" xfId="0" applyFont="1" applyFill="1" applyBorder="1" applyAlignment="1">
      <alignment horizontal="center" vertical="center" wrapText="1"/>
    </xf>
    <xf numFmtId="9" fontId="43" fillId="14" borderId="14" xfId="0" applyNumberFormat="1" applyFont="1" applyFill="1" applyBorder="1" applyAlignment="1">
      <alignment horizontal="center" vertical="center" wrapText="1"/>
    </xf>
    <xf numFmtId="0" fontId="43" fillId="14" borderId="11" xfId="0" applyFont="1" applyFill="1" applyBorder="1" applyAlignment="1">
      <alignment horizontal="center" vertical="center" wrapText="1"/>
    </xf>
    <xf numFmtId="9" fontId="43" fillId="14" borderId="11" xfId="0" applyNumberFormat="1" applyFont="1" applyFill="1" applyBorder="1" applyAlignment="1">
      <alignment horizontal="center" vertical="center" wrapText="1"/>
    </xf>
    <xf numFmtId="2" fontId="43" fillId="16" borderId="17" xfId="0" applyNumberFormat="1" applyFont="1" applyFill="1" applyBorder="1" applyAlignment="1">
      <alignment horizontal="right" vertical="center" wrapText="1"/>
    </xf>
    <xf numFmtId="9" fontId="43" fillId="16" borderId="16" xfId="0" applyNumberFormat="1" applyFont="1" applyFill="1" applyBorder="1" applyAlignment="1">
      <alignment horizontal="center" vertical="center" wrapText="1"/>
    </xf>
    <xf numFmtId="0" fontId="43" fillId="16" borderId="16" xfId="0" applyFont="1" applyFill="1" applyBorder="1" applyAlignment="1">
      <alignment horizontal="center" vertical="center"/>
    </xf>
    <xf numFmtId="0" fontId="43" fillId="16" borderId="16" xfId="0" applyFont="1" applyFill="1" applyBorder="1" applyAlignment="1">
      <alignment horizontal="center" vertical="center" wrapText="1"/>
    </xf>
    <xf numFmtId="0" fontId="43" fillId="16" borderId="15" xfId="0" applyFont="1" applyFill="1" applyBorder="1" applyAlignment="1">
      <alignment horizontal="center" vertical="center"/>
    </xf>
    <xf numFmtId="0" fontId="43" fillId="0" borderId="11" xfId="0" applyFont="1" applyBorder="1" applyAlignment="1">
      <alignment horizontal="center" vertical="center" wrapText="1"/>
    </xf>
    <xf numFmtId="2" fontId="43" fillId="7" borderId="14" xfId="57" applyNumberFormat="1" applyFont="1" applyFill="1" applyBorder="1" applyAlignment="1">
      <alignment horizontal="right" vertical="center" wrapText="1"/>
    </xf>
    <xf numFmtId="9" fontId="43" fillId="13" borderId="11" xfId="0" applyNumberFormat="1" applyFont="1" applyFill="1" applyBorder="1" applyAlignment="1">
      <alignment horizontal="center" vertical="center" wrapText="1"/>
    </xf>
    <xf numFmtId="0" fontId="42" fillId="33" borderId="14" xfId="0" applyFont="1" applyFill="1" applyBorder="1" applyAlignment="1">
      <alignment horizontal="center" vertical="center"/>
    </xf>
    <xf numFmtId="9" fontId="43" fillId="7" borderId="14" xfId="57" applyFont="1" applyFill="1" applyBorder="1" applyAlignment="1">
      <alignment horizontal="center" vertical="center" wrapText="1"/>
    </xf>
    <xf numFmtId="0" fontId="43" fillId="12" borderId="17" xfId="0" applyFont="1" applyFill="1" applyBorder="1" applyAlignment="1">
      <alignment horizontal="center" vertical="center" wrapText="1"/>
    </xf>
    <xf numFmtId="9" fontId="43" fillId="7" borderId="16" xfId="57" applyFont="1" applyFill="1" applyBorder="1" applyAlignment="1">
      <alignment vertical="center" wrapText="1"/>
    </xf>
    <xf numFmtId="9" fontId="43" fillId="11" borderId="11" xfId="0" applyNumberFormat="1" applyFont="1" applyFill="1" applyBorder="1" applyAlignment="1">
      <alignment vertical="center" wrapText="1"/>
    </xf>
    <xf numFmtId="9" fontId="43" fillId="11" borderId="16" xfId="0" applyNumberFormat="1" applyFont="1" applyFill="1" applyBorder="1" applyAlignment="1">
      <alignment vertical="center" wrapText="1"/>
    </xf>
    <xf numFmtId="9" fontId="43" fillId="13" borderId="16" xfId="0" applyNumberFormat="1" applyFont="1" applyFill="1" applyBorder="1" applyAlignment="1">
      <alignment vertical="center" wrapText="1"/>
    </xf>
    <xf numFmtId="9" fontId="43" fillId="13" borderId="11" xfId="0" applyNumberFormat="1" applyFont="1" applyFill="1" applyBorder="1" applyAlignment="1">
      <alignment vertical="center" wrapText="1"/>
    </xf>
    <xf numFmtId="9" fontId="43" fillId="12" borderId="16" xfId="0" applyNumberFormat="1" applyFont="1" applyFill="1" applyBorder="1" applyAlignment="1">
      <alignment horizontal="center" vertical="center" wrapText="1"/>
    </xf>
    <xf numFmtId="9" fontId="43" fillId="17" borderId="16" xfId="0" applyNumberFormat="1" applyFont="1" applyFill="1" applyBorder="1" applyAlignment="1">
      <alignment horizontal="center" vertical="center" wrapText="1"/>
    </xf>
    <xf numFmtId="9" fontId="43" fillId="7" borderId="16" xfId="0" applyNumberFormat="1" applyFont="1" applyFill="1" applyBorder="1" applyAlignment="1">
      <alignment horizontal="center" vertical="center" wrapText="1"/>
    </xf>
    <xf numFmtId="0" fontId="43" fillId="5" borderId="16" xfId="0" applyFont="1" applyFill="1" applyBorder="1" applyAlignment="1">
      <alignment horizontal="center" vertical="center"/>
    </xf>
    <xf numFmtId="0" fontId="43" fillId="5" borderId="11" xfId="0" applyFont="1" applyFill="1" applyBorder="1" applyAlignment="1">
      <alignment horizontal="center" vertical="center" wrapText="1"/>
    </xf>
    <xf numFmtId="2" fontId="43" fillId="5" borderId="11" xfId="0" applyNumberFormat="1" applyFont="1" applyFill="1" applyBorder="1" applyAlignment="1">
      <alignment horizontal="right" vertical="center" wrapText="1"/>
    </xf>
    <xf numFmtId="9" fontId="43" fillId="14" borderId="16" xfId="0" applyNumberFormat="1" applyFont="1" applyFill="1" applyBorder="1" applyAlignment="1">
      <alignment horizontal="center" vertical="center" wrapText="1"/>
    </xf>
    <xf numFmtId="9" fontId="43" fillId="16" borderId="11" xfId="0" applyNumberFormat="1" applyFont="1" applyFill="1" applyBorder="1" applyAlignment="1">
      <alignment vertical="center" wrapText="1"/>
    </xf>
    <xf numFmtId="9" fontId="43" fillId="7" borderId="18" xfId="57" applyFont="1" applyFill="1" applyBorder="1" applyAlignment="1">
      <alignment horizontal="center" vertical="center" wrapText="1"/>
    </xf>
    <xf numFmtId="0" fontId="44" fillId="7" borderId="11" xfId="0" applyFont="1" applyFill="1" applyBorder="1" applyAlignment="1">
      <alignment horizontal="center" vertical="center" wrapText="1"/>
    </xf>
    <xf numFmtId="9" fontId="43" fillId="13" borderId="16" xfId="0" applyNumberFormat="1" applyFont="1" applyFill="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2" fontId="0" fillId="0" borderId="10" xfId="0" applyNumberFormat="1" applyBorder="1" applyAlignment="1">
      <alignment horizontal="center" vertical="center"/>
    </xf>
    <xf numFmtId="0" fontId="42" fillId="0" borderId="10" xfId="0" applyFont="1" applyBorder="1" applyAlignment="1">
      <alignment/>
    </xf>
    <xf numFmtId="0" fontId="0" fillId="0" borderId="0" xfId="0" applyAlignment="1">
      <alignment horizontal="right" vertical="center"/>
    </xf>
    <xf numFmtId="2" fontId="0" fillId="0" borderId="0" xfId="0" applyNumberFormat="1" applyFill="1" applyBorder="1" applyAlignment="1">
      <alignment horizontal="right" vertical="center"/>
    </xf>
    <xf numFmtId="0" fontId="43" fillId="15" borderId="14" xfId="0" applyFont="1" applyFill="1" applyBorder="1" applyAlignment="1">
      <alignment horizontal="center" vertical="center" wrapText="1"/>
    </xf>
    <xf numFmtId="9" fontId="43" fillId="15" borderId="14" xfId="0" applyNumberFormat="1" applyFont="1" applyFill="1" applyBorder="1" applyAlignment="1">
      <alignment horizontal="center" vertical="center" wrapText="1"/>
    </xf>
    <xf numFmtId="0" fontId="43" fillId="15" borderId="11" xfId="0" applyFont="1" applyFill="1" applyBorder="1" applyAlignment="1">
      <alignment horizontal="center" vertical="center" wrapText="1"/>
    </xf>
    <xf numFmtId="9" fontId="43" fillId="15" borderId="11" xfId="0" applyNumberFormat="1" applyFont="1" applyFill="1" applyBorder="1" applyAlignment="1">
      <alignment horizontal="center" vertical="center" wrapText="1"/>
    </xf>
    <xf numFmtId="2" fontId="43" fillId="15" borderId="11" xfId="0" applyNumberFormat="1" applyFont="1" applyFill="1" applyBorder="1" applyAlignment="1">
      <alignment horizontal="right" vertical="center" wrapText="1"/>
    </xf>
    <xf numFmtId="9" fontId="43" fillId="15" borderId="16" xfId="0" applyNumberFormat="1" applyFont="1" applyFill="1" applyBorder="1" applyAlignment="1">
      <alignment horizontal="center" vertical="center" wrapText="1"/>
    </xf>
    <xf numFmtId="9" fontId="43" fillId="11" borderId="16" xfId="0" applyNumberFormat="1" applyFont="1" applyFill="1" applyBorder="1" applyAlignment="1">
      <alignment horizontal="center" vertical="center" wrapText="1"/>
    </xf>
    <xf numFmtId="9" fontId="43" fillId="5" borderId="16" xfId="0" applyNumberFormat="1" applyFont="1" applyFill="1" applyBorder="1" applyAlignment="1" quotePrefix="1">
      <alignment horizontal="center" vertical="center" wrapText="1"/>
    </xf>
    <xf numFmtId="0" fontId="23" fillId="13" borderId="14" xfId="0" applyFont="1" applyFill="1" applyBorder="1" applyAlignment="1">
      <alignment horizontal="center" vertical="center" wrapText="1"/>
    </xf>
    <xf numFmtId="9" fontId="23" fillId="13" borderId="14" xfId="0" applyNumberFormat="1" applyFont="1" applyFill="1" applyBorder="1" applyAlignment="1">
      <alignment horizontal="center" vertical="center" wrapText="1"/>
    </xf>
    <xf numFmtId="9" fontId="23" fillId="13" borderId="19" xfId="0" applyNumberFormat="1" applyFont="1" applyFill="1" applyBorder="1" applyAlignment="1">
      <alignment horizontal="center" vertical="center" wrapText="1"/>
    </xf>
    <xf numFmtId="2" fontId="23" fillId="13" borderId="14" xfId="0" applyNumberFormat="1" applyFont="1" applyFill="1" applyBorder="1" applyAlignment="1">
      <alignment horizontal="right" vertical="center" wrapText="1"/>
    </xf>
    <xf numFmtId="0" fontId="43" fillId="34" borderId="14" xfId="0" applyFont="1" applyFill="1" applyBorder="1" applyAlignment="1">
      <alignment horizontal="center" vertical="center" wrapText="1"/>
    </xf>
    <xf numFmtId="9" fontId="43" fillId="34" borderId="14" xfId="0" applyNumberFormat="1" applyFont="1" applyFill="1" applyBorder="1" applyAlignment="1">
      <alignment horizontal="center" vertical="center" wrapText="1"/>
    </xf>
    <xf numFmtId="0" fontId="43" fillId="34" borderId="11" xfId="0" applyFont="1" applyFill="1" applyBorder="1" applyAlignment="1">
      <alignment horizontal="center" vertical="center" wrapText="1"/>
    </xf>
    <xf numFmtId="9" fontId="43" fillId="34" borderId="16" xfId="0" applyNumberFormat="1" applyFont="1" applyFill="1" applyBorder="1" applyAlignment="1">
      <alignment horizontal="center" vertical="center" wrapText="1"/>
    </xf>
    <xf numFmtId="9" fontId="43" fillId="34" borderId="11" xfId="0" applyNumberFormat="1" applyFont="1" applyFill="1" applyBorder="1" applyAlignment="1">
      <alignment horizontal="center" vertical="center" wrapText="1"/>
    </xf>
    <xf numFmtId="2" fontId="43" fillId="34" borderId="11" xfId="0" applyNumberFormat="1" applyFont="1" applyFill="1" applyBorder="1" applyAlignment="1">
      <alignment horizontal="right" vertical="center" wrapText="1"/>
    </xf>
    <xf numFmtId="0" fontId="43" fillId="5" borderId="14" xfId="0" applyFont="1" applyFill="1" applyBorder="1" applyAlignment="1">
      <alignment horizontal="center" vertical="center" wrapText="1"/>
    </xf>
    <xf numFmtId="9" fontId="43" fillId="5" borderId="14" xfId="0" applyNumberFormat="1" applyFont="1" applyFill="1" applyBorder="1" applyAlignment="1">
      <alignment horizontal="center" vertical="center" wrapText="1"/>
    </xf>
    <xf numFmtId="0" fontId="43" fillId="35" borderId="16" xfId="0" applyFont="1" applyFill="1" applyBorder="1" applyAlignment="1">
      <alignment horizontal="center" vertical="center"/>
    </xf>
    <xf numFmtId="0" fontId="43" fillId="35" borderId="16" xfId="0" applyFont="1" applyFill="1" applyBorder="1" applyAlignment="1">
      <alignment horizontal="center" vertical="center" wrapText="1"/>
    </xf>
    <xf numFmtId="9" fontId="43" fillId="35" borderId="16" xfId="0" applyNumberFormat="1" applyFont="1" applyFill="1" applyBorder="1" applyAlignment="1">
      <alignment horizontal="center" vertical="center" wrapText="1"/>
    </xf>
    <xf numFmtId="9" fontId="43" fillId="35" borderId="11" xfId="0" applyNumberFormat="1" applyFont="1" applyFill="1" applyBorder="1" applyAlignment="1">
      <alignment horizontal="center" vertical="center" wrapText="1"/>
    </xf>
    <xf numFmtId="2" fontId="43" fillId="35" borderId="11" xfId="0" applyNumberFormat="1" applyFont="1" applyFill="1" applyBorder="1" applyAlignment="1">
      <alignment horizontal="right" vertical="center" wrapText="1"/>
    </xf>
    <xf numFmtId="0" fontId="43" fillId="36" borderId="15" xfId="0" applyFont="1" applyFill="1" applyBorder="1" applyAlignment="1">
      <alignment horizontal="center" vertical="center" wrapText="1"/>
    </xf>
    <xf numFmtId="9" fontId="43" fillId="36" borderId="15" xfId="0" applyNumberFormat="1" applyFont="1" applyFill="1" applyBorder="1" applyAlignment="1">
      <alignment horizontal="center" vertical="center" wrapText="1"/>
    </xf>
    <xf numFmtId="9" fontId="43" fillId="36" borderId="16" xfId="0" applyNumberFormat="1" applyFont="1" applyFill="1" applyBorder="1" applyAlignment="1">
      <alignment horizontal="center" vertical="center" wrapText="1"/>
    </xf>
    <xf numFmtId="9" fontId="43" fillId="36" borderId="11" xfId="0" applyNumberFormat="1" applyFont="1" applyFill="1" applyBorder="1" applyAlignment="1">
      <alignment horizontal="center" vertical="center" wrapText="1"/>
    </xf>
    <xf numFmtId="2" fontId="43" fillId="36" borderId="17" xfId="0" applyNumberFormat="1" applyFont="1" applyFill="1" applyBorder="1" applyAlignment="1">
      <alignment horizontal="right" vertical="center" wrapText="1"/>
    </xf>
    <xf numFmtId="0" fontId="43" fillId="37" borderId="14" xfId="0" applyFont="1" applyFill="1" applyBorder="1" applyAlignment="1">
      <alignment horizontal="center" vertical="center" wrapText="1"/>
    </xf>
    <xf numFmtId="9" fontId="43" fillId="37" borderId="14" xfId="0" applyNumberFormat="1" applyFont="1" applyFill="1" applyBorder="1" applyAlignment="1">
      <alignment horizontal="center" vertical="center" wrapText="1"/>
    </xf>
    <xf numFmtId="0" fontId="43" fillId="37" borderId="11" xfId="0" applyFont="1" applyFill="1" applyBorder="1" applyAlignment="1">
      <alignment horizontal="center" vertical="center" wrapText="1"/>
    </xf>
    <xf numFmtId="9" fontId="43" fillId="37" borderId="16" xfId="0" applyNumberFormat="1" applyFont="1" applyFill="1" applyBorder="1" applyAlignment="1">
      <alignment horizontal="center" vertical="center" wrapText="1"/>
    </xf>
    <xf numFmtId="9" fontId="43" fillId="37" borderId="11" xfId="0" applyNumberFormat="1" applyFont="1" applyFill="1" applyBorder="1" applyAlignment="1">
      <alignment horizontal="center" vertical="center" wrapText="1"/>
    </xf>
    <xf numFmtId="2" fontId="43" fillId="37" borderId="11" xfId="0" applyNumberFormat="1" applyFont="1" applyFill="1" applyBorder="1" applyAlignment="1">
      <alignment horizontal="right" vertical="center" wrapText="1"/>
    </xf>
    <xf numFmtId="0" fontId="43" fillId="38" borderId="16" xfId="0" applyFont="1" applyFill="1" applyBorder="1" applyAlignment="1">
      <alignment horizontal="center" vertical="center"/>
    </xf>
    <xf numFmtId="0" fontId="43" fillId="38" borderId="16" xfId="0" applyFont="1" applyFill="1" applyBorder="1" applyAlignment="1">
      <alignment horizontal="center" vertical="center" wrapText="1"/>
    </xf>
    <xf numFmtId="9" fontId="43" fillId="38" borderId="16" xfId="0" applyNumberFormat="1" applyFont="1" applyFill="1" applyBorder="1" applyAlignment="1">
      <alignment horizontal="center" vertical="center" wrapText="1"/>
    </xf>
    <xf numFmtId="0" fontId="43" fillId="38" borderId="11" xfId="0" applyFont="1" applyFill="1" applyBorder="1" applyAlignment="1">
      <alignment horizontal="center" vertical="center" wrapText="1"/>
    </xf>
    <xf numFmtId="9" fontId="43" fillId="38" borderId="11" xfId="0" applyNumberFormat="1" applyFont="1" applyFill="1" applyBorder="1" applyAlignment="1">
      <alignment horizontal="center" vertical="center" wrapText="1"/>
    </xf>
    <xf numFmtId="2" fontId="43" fillId="38" borderId="11" xfId="0" applyNumberFormat="1" applyFont="1" applyFill="1" applyBorder="1" applyAlignment="1">
      <alignment horizontal="right" vertical="center" wrapText="1"/>
    </xf>
    <xf numFmtId="0" fontId="43" fillId="39" borderId="14" xfId="0" applyFont="1" applyFill="1" applyBorder="1" applyAlignment="1">
      <alignment horizontal="center" vertical="center" wrapText="1"/>
    </xf>
    <xf numFmtId="9" fontId="43" fillId="39" borderId="14" xfId="0" applyNumberFormat="1" applyFont="1" applyFill="1" applyBorder="1" applyAlignment="1">
      <alignment horizontal="center" vertical="center" wrapText="1"/>
    </xf>
    <xf numFmtId="0" fontId="43" fillId="39" borderId="11" xfId="0" applyFont="1" applyFill="1" applyBorder="1" applyAlignment="1">
      <alignment horizontal="center" vertical="center" wrapText="1"/>
    </xf>
    <xf numFmtId="9" fontId="43" fillId="39" borderId="16" xfId="0" applyNumberFormat="1" applyFont="1" applyFill="1" applyBorder="1" applyAlignment="1">
      <alignment horizontal="center" vertical="center" wrapText="1"/>
    </xf>
    <xf numFmtId="9" fontId="43" fillId="39" borderId="11" xfId="0" applyNumberFormat="1" applyFont="1" applyFill="1" applyBorder="1" applyAlignment="1">
      <alignment horizontal="center" vertical="center" wrapText="1"/>
    </xf>
    <xf numFmtId="2" fontId="43" fillId="39" borderId="11" xfId="0" applyNumberFormat="1" applyFont="1" applyFill="1" applyBorder="1" applyAlignment="1">
      <alignment horizontal="right" vertical="center" wrapText="1"/>
    </xf>
    <xf numFmtId="0" fontId="43" fillId="7" borderId="14" xfId="0" applyFont="1" applyFill="1" applyBorder="1" applyAlignment="1">
      <alignment horizontal="center" vertical="center" wrapText="1"/>
    </xf>
    <xf numFmtId="0" fontId="43" fillId="7" borderId="20" xfId="0" applyFont="1" applyFill="1" applyBorder="1" applyAlignment="1">
      <alignment horizontal="center" vertical="center" wrapText="1"/>
    </xf>
    <xf numFmtId="0" fontId="43" fillId="7" borderId="15" xfId="0" applyFont="1" applyFill="1" applyBorder="1" applyAlignment="1">
      <alignment horizontal="center" vertical="center" wrapText="1"/>
    </xf>
    <xf numFmtId="2" fontId="43" fillId="7" borderId="14" xfId="57" applyNumberFormat="1" applyFont="1" applyFill="1" applyBorder="1" applyAlignment="1">
      <alignment horizontal="right" vertical="center" wrapText="1"/>
    </xf>
    <xf numFmtId="2" fontId="43" fillId="7" borderId="20" xfId="57" applyNumberFormat="1" applyFont="1" applyFill="1" applyBorder="1" applyAlignment="1">
      <alignment horizontal="right" vertical="center" wrapText="1"/>
    </xf>
    <xf numFmtId="2" fontId="43" fillId="7" borderId="15" xfId="57" applyNumberFormat="1" applyFont="1" applyFill="1" applyBorder="1" applyAlignment="1">
      <alignment horizontal="right" vertical="center" wrapText="1"/>
    </xf>
    <xf numFmtId="0" fontId="43" fillId="7" borderId="21"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43" fillId="7" borderId="23" xfId="0" applyFont="1" applyFill="1" applyBorder="1" applyAlignment="1">
      <alignment horizontal="center" vertical="center" wrapText="1"/>
    </xf>
    <xf numFmtId="9" fontId="43" fillId="12" borderId="14" xfId="57" applyFont="1" applyFill="1" applyBorder="1" applyAlignment="1">
      <alignment horizontal="center" vertical="center" wrapText="1"/>
    </xf>
    <xf numFmtId="9" fontId="43" fillId="12" borderId="15" xfId="57" applyFont="1" applyFill="1" applyBorder="1" applyAlignment="1">
      <alignment horizontal="center" vertical="center" wrapText="1"/>
    </xf>
    <xf numFmtId="0" fontId="43" fillId="0" borderId="24" xfId="0" applyFont="1" applyBorder="1" applyAlignment="1">
      <alignment horizontal="center" wrapText="1"/>
    </xf>
    <xf numFmtId="0" fontId="43" fillId="0" borderId="12" xfId="0" applyFont="1" applyBorder="1" applyAlignment="1">
      <alignment horizontal="center" wrapText="1"/>
    </xf>
    <xf numFmtId="0" fontId="43" fillId="0" borderId="11" xfId="0" applyFont="1" applyBorder="1" applyAlignment="1">
      <alignment horizontal="center" wrapText="1"/>
    </xf>
    <xf numFmtId="9" fontId="43" fillId="12" borderId="25" xfId="57" applyFont="1" applyFill="1" applyBorder="1" applyAlignment="1">
      <alignment horizontal="center" vertical="center" wrapText="1"/>
    </xf>
    <xf numFmtId="9" fontId="43" fillId="12" borderId="26" xfId="57" applyFont="1" applyFill="1" applyBorder="1" applyAlignment="1">
      <alignment horizontal="center" vertical="center" wrapText="1"/>
    </xf>
    <xf numFmtId="0" fontId="23" fillId="19" borderId="14" xfId="0" applyFont="1" applyFill="1" applyBorder="1" applyAlignment="1">
      <alignment horizontal="center" vertical="center" wrapText="1"/>
    </xf>
    <xf numFmtId="0" fontId="23" fillId="19" borderId="15" xfId="0" applyFont="1" applyFill="1" applyBorder="1" applyAlignment="1">
      <alignment horizontal="center" vertical="center" wrapText="1"/>
    </xf>
    <xf numFmtId="9" fontId="23" fillId="19" borderId="14" xfId="0" applyNumberFormat="1" applyFont="1" applyFill="1" applyBorder="1" applyAlignment="1">
      <alignment horizontal="center" vertical="center" wrapText="1"/>
    </xf>
    <xf numFmtId="9" fontId="23" fillId="19" borderId="15" xfId="0" applyNumberFormat="1" applyFont="1" applyFill="1" applyBorder="1" applyAlignment="1">
      <alignment horizontal="center" vertical="center" wrapText="1"/>
    </xf>
    <xf numFmtId="9" fontId="23" fillId="19" borderId="19" xfId="0" applyNumberFormat="1" applyFont="1" applyFill="1" applyBorder="1" applyAlignment="1">
      <alignment horizontal="center" vertical="center" wrapText="1"/>
    </xf>
    <xf numFmtId="9" fontId="23" fillId="19" borderId="17" xfId="0" applyNumberFormat="1"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4" xfId="0" applyFont="1" applyFill="1" applyBorder="1" applyAlignment="1">
      <alignment horizontal="center" vertical="center"/>
    </xf>
    <xf numFmtId="0" fontId="42" fillId="33" borderId="20" xfId="0" applyFont="1" applyFill="1" applyBorder="1" applyAlignment="1">
      <alignment horizontal="center" vertical="center"/>
    </xf>
    <xf numFmtId="0" fontId="42" fillId="33" borderId="15" xfId="0" applyFont="1" applyFill="1" applyBorder="1" applyAlignment="1">
      <alignment horizontal="center" vertical="center"/>
    </xf>
    <xf numFmtId="9" fontId="43" fillId="7" borderId="14" xfId="0" applyNumberFormat="1" applyFont="1" applyFill="1" applyBorder="1" applyAlignment="1">
      <alignment horizontal="center" vertical="center" wrapText="1"/>
    </xf>
    <xf numFmtId="9" fontId="43" fillId="7" borderId="20" xfId="0" applyNumberFormat="1" applyFont="1" applyFill="1" applyBorder="1" applyAlignment="1">
      <alignment horizontal="center" vertical="center" wrapText="1"/>
    </xf>
    <xf numFmtId="9" fontId="43" fillId="7" borderId="15" xfId="0" applyNumberFormat="1" applyFont="1" applyFill="1" applyBorder="1" applyAlignment="1">
      <alignment horizontal="center" vertical="center" wrapText="1"/>
    </xf>
    <xf numFmtId="9" fontId="43" fillId="7" borderId="19" xfId="57" applyFont="1" applyFill="1" applyBorder="1" applyAlignment="1">
      <alignment horizontal="center" vertical="center" wrapText="1"/>
    </xf>
    <xf numFmtId="9" fontId="43" fillId="7" borderId="27" xfId="57" applyFont="1" applyFill="1" applyBorder="1" applyAlignment="1">
      <alignment horizontal="center" vertical="center" wrapText="1"/>
    </xf>
    <xf numFmtId="9" fontId="43" fillId="7" borderId="17" xfId="57" applyFont="1" applyFill="1" applyBorder="1" applyAlignment="1">
      <alignment horizontal="center" vertical="center" wrapText="1"/>
    </xf>
    <xf numFmtId="9" fontId="43" fillId="7" borderId="25" xfId="57" applyFont="1" applyFill="1" applyBorder="1" applyAlignment="1">
      <alignment horizontal="center" vertical="center" wrapText="1"/>
    </xf>
    <xf numFmtId="9" fontId="43" fillId="7" borderId="28" xfId="57" applyFont="1" applyFill="1" applyBorder="1" applyAlignment="1">
      <alignment horizontal="center" vertical="center" wrapText="1"/>
    </xf>
    <xf numFmtId="9" fontId="43" fillId="7" borderId="26" xfId="57" applyFont="1" applyFill="1" applyBorder="1" applyAlignment="1">
      <alignment horizontal="center" vertical="center" wrapText="1"/>
    </xf>
    <xf numFmtId="9" fontId="43" fillId="7" borderId="29" xfId="57" applyFont="1" applyFill="1" applyBorder="1" applyAlignment="1">
      <alignment horizontal="center" vertical="center" wrapText="1"/>
    </xf>
    <xf numFmtId="9" fontId="43" fillId="7" borderId="30" xfId="57" applyFont="1" applyFill="1" applyBorder="1" applyAlignment="1">
      <alignment horizontal="center" vertical="center" wrapText="1"/>
    </xf>
    <xf numFmtId="9" fontId="43" fillId="7" borderId="31" xfId="57" applyFont="1" applyFill="1" applyBorder="1" applyAlignment="1">
      <alignment horizontal="center" vertical="center" wrapText="1"/>
    </xf>
    <xf numFmtId="0" fontId="43" fillId="12" borderId="14"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45" fillId="0" borderId="0" xfId="0" applyFont="1" applyAlignment="1">
      <alignment horizontal="center" wrapText="1"/>
    </xf>
    <xf numFmtId="0" fontId="46" fillId="0" borderId="32" xfId="0" applyFont="1" applyBorder="1" applyAlignment="1">
      <alignment horizontal="center"/>
    </xf>
    <xf numFmtId="0" fontId="42" fillId="33" borderId="21"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2" fillId="33" borderId="32" xfId="0" applyFont="1" applyFill="1" applyBorder="1" applyAlignment="1">
      <alignment horizontal="center" vertical="center" wrapText="1"/>
    </xf>
    <xf numFmtId="9" fontId="43" fillId="12" borderId="14" xfId="0" applyNumberFormat="1" applyFont="1" applyFill="1" applyBorder="1" applyAlignment="1">
      <alignment horizontal="center" vertical="center" wrapText="1"/>
    </xf>
    <xf numFmtId="9" fontId="43" fillId="12" borderId="15" xfId="0" applyNumberFormat="1"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2" fontId="23" fillId="19" borderId="14" xfId="0" applyNumberFormat="1" applyFont="1" applyFill="1" applyBorder="1" applyAlignment="1">
      <alignment horizontal="right" vertical="center" wrapText="1"/>
    </xf>
    <xf numFmtId="2" fontId="23" fillId="19" borderId="15" xfId="0" applyNumberFormat="1" applyFont="1" applyFill="1" applyBorder="1" applyAlignment="1">
      <alignment horizontal="right" vertical="center" wrapText="1"/>
    </xf>
    <xf numFmtId="2" fontId="43" fillId="12" borderId="14" xfId="57" applyNumberFormat="1" applyFont="1" applyFill="1" applyBorder="1" applyAlignment="1">
      <alignment horizontal="right" vertical="center" wrapText="1"/>
    </xf>
    <xf numFmtId="2" fontId="43" fillId="12" borderId="15" xfId="57" applyNumberFormat="1" applyFont="1" applyFill="1" applyBorder="1" applyAlignment="1">
      <alignment horizontal="righ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30"/>
  <sheetViews>
    <sheetView zoomScalePageLayoutView="0" workbookViewId="0" topLeftCell="A1">
      <selection activeCell="A12" sqref="A12"/>
    </sheetView>
  </sheetViews>
  <sheetFormatPr defaultColWidth="11.421875" defaultRowHeight="15"/>
  <cols>
    <col min="1" max="1" width="14.421875" style="0" customWidth="1"/>
    <col min="2" max="2" width="49.00390625" style="0" customWidth="1"/>
    <col min="4" max="4" width="18.7109375" style="0" customWidth="1"/>
    <col min="9" max="9" width="15.00390625" style="0" customWidth="1"/>
    <col min="10" max="10" width="44.421875" style="0" customWidth="1"/>
  </cols>
  <sheetData>
    <row r="2" spans="1:10" ht="23.25">
      <c r="A2" s="176" t="s">
        <v>0</v>
      </c>
      <c r="B2" s="176"/>
      <c r="C2" s="176"/>
      <c r="D2" s="176"/>
      <c r="E2" s="176"/>
      <c r="F2" s="176"/>
      <c r="G2" s="176"/>
      <c r="H2" s="176"/>
      <c r="I2" s="176"/>
      <c r="J2" s="176"/>
    </row>
    <row r="3" spans="1:10" ht="21.75" thickBot="1">
      <c r="A3" s="177" t="s">
        <v>1</v>
      </c>
      <c r="B3" s="177"/>
      <c r="C3" s="177"/>
      <c r="D3" s="177"/>
      <c r="E3" s="177"/>
      <c r="F3" s="177"/>
      <c r="G3" s="177"/>
      <c r="H3" s="177"/>
      <c r="I3" s="177"/>
      <c r="J3" s="177"/>
    </row>
    <row r="4" spans="1:10" ht="15">
      <c r="A4" s="159" t="s">
        <v>2</v>
      </c>
      <c r="B4" s="156" t="s">
        <v>3</v>
      </c>
      <c r="C4" s="156" t="s">
        <v>4</v>
      </c>
      <c r="D4" s="156" t="s">
        <v>5</v>
      </c>
      <c r="E4" s="178" t="s">
        <v>6</v>
      </c>
      <c r="F4" s="179"/>
      <c r="G4" s="179"/>
      <c r="H4" s="179"/>
      <c r="I4" s="156" t="s">
        <v>7</v>
      </c>
      <c r="J4" s="184" t="s">
        <v>8</v>
      </c>
    </row>
    <row r="5" spans="1:10" ht="15.75" thickBot="1">
      <c r="A5" s="160"/>
      <c r="B5" s="157"/>
      <c r="C5" s="157"/>
      <c r="D5" s="157"/>
      <c r="E5" s="180"/>
      <c r="F5" s="181"/>
      <c r="G5" s="181"/>
      <c r="H5" s="181"/>
      <c r="I5" s="157"/>
      <c r="J5" s="185"/>
    </row>
    <row r="6" spans="1:10" ht="32.25" customHeight="1" thickBot="1">
      <c r="A6" s="161"/>
      <c r="B6" s="158"/>
      <c r="C6" s="158"/>
      <c r="D6" s="158"/>
      <c r="E6" s="59" t="s">
        <v>9</v>
      </c>
      <c r="F6" s="59" t="s">
        <v>10</v>
      </c>
      <c r="G6" s="9" t="s">
        <v>11</v>
      </c>
      <c r="H6" s="10" t="s">
        <v>12</v>
      </c>
      <c r="I6" s="158"/>
      <c r="J6" s="186"/>
    </row>
    <row r="7" spans="1:10" ht="25.5" customHeight="1">
      <c r="A7" s="134" t="s">
        <v>13</v>
      </c>
      <c r="B7" s="134" t="s">
        <v>14</v>
      </c>
      <c r="C7" s="162">
        <v>1</v>
      </c>
      <c r="D7" s="140" t="s">
        <v>15</v>
      </c>
      <c r="E7" s="171">
        <v>1</v>
      </c>
      <c r="F7" s="171"/>
      <c r="G7" s="165"/>
      <c r="H7" s="168"/>
      <c r="I7" s="137">
        <v>6759.84</v>
      </c>
      <c r="J7" s="134" t="s">
        <v>16</v>
      </c>
    </row>
    <row r="8" spans="1:10" ht="28.5" customHeight="1">
      <c r="A8" s="135"/>
      <c r="B8" s="135"/>
      <c r="C8" s="163"/>
      <c r="D8" s="141"/>
      <c r="E8" s="172"/>
      <c r="F8" s="172"/>
      <c r="G8" s="166"/>
      <c r="H8" s="169"/>
      <c r="I8" s="138"/>
      <c r="J8" s="135"/>
    </row>
    <row r="9" spans="1:10" ht="23.25" customHeight="1" thickBot="1">
      <c r="A9" s="136"/>
      <c r="B9" s="136"/>
      <c r="C9" s="164"/>
      <c r="D9" s="142"/>
      <c r="E9" s="173"/>
      <c r="F9" s="173"/>
      <c r="G9" s="167"/>
      <c r="H9" s="170"/>
      <c r="I9" s="139"/>
      <c r="J9" s="136"/>
    </row>
    <row r="10" spans="1:10" ht="60.75" customHeight="1" thickBot="1">
      <c r="A10" s="174" t="s">
        <v>13</v>
      </c>
      <c r="B10" s="174" t="s">
        <v>17</v>
      </c>
      <c r="C10" s="182">
        <v>1</v>
      </c>
      <c r="D10" s="174" t="s">
        <v>18</v>
      </c>
      <c r="E10" s="143">
        <v>0.25</v>
      </c>
      <c r="F10" s="143"/>
      <c r="G10" s="143">
        <v>0.25</v>
      </c>
      <c r="H10" s="148">
        <v>0.5</v>
      </c>
      <c r="I10" s="189">
        <v>300</v>
      </c>
      <c r="J10" s="61" t="s">
        <v>19</v>
      </c>
    </row>
    <row r="11" spans="1:10" ht="43.5" customHeight="1" thickBot="1">
      <c r="A11" s="175"/>
      <c r="B11" s="175"/>
      <c r="C11" s="183"/>
      <c r="D11" s="175"/>
      <c r="E11" s="144"/>
      <c r="F11" s="144"/>
      <c r="G11" s="144"/>
      <c r="H11" s="149"/>
      <c r="I11" s="190"/>
      <c r="J11" s="61" t="s">
        <v>20</v>
      </c>
    </row>
    <row r="12" spans="1:10" ht="79.5" customHeight="1" thickBot="1">
      <c r="A12" s="44" t="s">
        <v>13</v>
      </c>
      <c r="B12" s="44" t="s">
        <v>21</v>
      </c>
      <c r="C12" s="45">
        <v>1</v>
      </c>
      <c r="D12" s="44" t="s">
        <v>22</v>
      </c>
      <c r="E12" s="62">
        <v>0.25</v>
      </c>
      <c r="F12" s="62"/>
      <c r="G12" s="60"/>
      <c r="H12" s="75">
        <v>0.75</v>
      </c>
      <c r="I12" s="57">
        <v>9039.27</v>
      </c>
      <c r="J12" s="44" t="s">
        <v>23</v>
      </c>
    </row>
    <row r="13" spans="1:10" ht="63" customHeight="1">
      <c r="A13" s="150" t="s">
        <v>13</v>
      </c>
      <c r="B13" s="150" t="s">
        <v>24</v>
      </c>
      <c r="C13" s="152">
        <v>1</v>
      </c>
      <c r="D13" s="150" t="s">
        <v>25</v>
      </c>
      <c r="E13" s="152">
        <v>0.25</v>
      </c>
      <c r="F13" s="154"/>
      <c r="G13" s="152">
        <v>0.5</v>
      </c>
      <c r="H13" s="152">
        <v>0.25</v>
      </c>
      <c r="I13" s="187">
        <v>13132.4</v>
      </c>
      <c r="J13" s="150" t="s">
        <v>26</v>
      </c>
    </row>
    <row r="14" spans="1:10" ht="45" customHeight="1" thickBot="1">
      <c r="A14" s="151"/>
      <c r="B14" s="151"/>
      <c r="C14" s="153"/>
      <c r="D14" s="151"/>
      <c r="E14" s="153"/>
      <c r="F14" s="155"/>
      <c r="G14" s="153"/>
      <c r="H14" s="153"/>
      <c r="I14" s="188"/>
      <c r="J14" s="151"/>
    </row>
    <row r="15" spans="1:10" ht="129.75" customHeight="1" thickBot="1">
      <c r="A15" s="12" t="s">
        <v>13</v>
      </c>
      <c r="B15" s="12" t="s">
        <v>27</v>
      </c>
      <c r="C15" s="11">
        <v>1</v>
      </c>
      <c r="D15" s="6" t="s">
        <v>28</v>
      </c>
      <c r="E15" s="64"/>
      <c r="F15" s="63">
        <v>1</v>
      </c>
      <c r="G15" s="8"/>
      <c r="H15" s="8"/>
      <c r="I15" s="33">
        <v>5776.66</v>
      </c>
      <c r="J15" s="6" t="s">
        <v>29</v>
      </c>
    </row>
    <row r="16" spans="1:10" ht="110.25" customHeight="1" thickBot="1">
      <c r="A16" s="15" t="s">
        <v>30</v>
      </c>
      <c r="B16" s="15" t="s">
        <v>31</v>
      </c>
      <c r="C16" s="16">
        <v>1</v>
      </c>
      <c r="D16" s="17" t="s">
        <v>32</v>
      </c>
      <c r="E16" s="65">
        <v>0</v>
      </c>
      <c r="F16" s="66">
        <v>0</v>
      </c>
      <c r="G16" s="58">
        <v>0</v>
      </c>
      <c r="H16" s="58">
        <v>1</v>
      </c>
      <c r="I16" s="18">
        <v>8960</v>
      </c>
      <c r="J16" s="17" t="s">
        <v>33</v>
      </c>
    </row>
    <row r="17" spans="1:10" ht="114.75" customHeight="1" thickBot="1">
      <c r="A17" s="19" t="s">
        <v>30</v>
      </c>
      <c r="B17" s="19" t="s">
        <v>34</v>
      </c>
      <c r="C17" s="20">
        <v>1</v>
      </c>
      <c r="D17" s="21" t="s">
        <v>35</v>
      </c>
      <c r="E17" s="32">
        <v>1</v>
      </c>
      <c r="F17" s="22"/>
      <c r="G17" s="22"/>
      <c r="H17" s="22"/>
      <c r="I17" s="23">
        <v>4492.8</v>
      </c>
      <c r="J17" s="21" t="s">
        <v>36</v>
      </c>
    </row>
    <row r="18" spans="1:10" ht="135.75" customHeight="1" thickBot="1">
      <c r="A18" s="40" t="s">
        <v>30</v>
      </c>
      <c r="B18" s="40" t="s">
        <v>37</v>
      </c>
      <c r="C18" s="41">
        <v>1</v>
      </c>
      <c r="D18" s="40" t="s">
        <v>37</v>
      </c>
      <c r="E18" s="42">
        <v>0.25</v>
      </c>
      <c r="F18" s="67"/>
      <c r="G18" s="26">
        <v>0.25</v>
      </c>
      <c r="H18" s="26">
        <v>0.5</v>
      </c>
      <c r="I18" s="43">
        <v>22051.12</v>
      </c>
      <c r="J18" s="40" t="s">
        <v>38</v>
      </c>
    </row>
    <row r="19" spans="1:10" ht="115.5" customHeight="1" thickBot="1">
      <c r="A19" s="35" t="s">
        <v>30</v>
      </c>
      <c r="B19" s="35" t="s">
        <v>39</v>
      </c>
      <c r="C19" s="36">
        <v>1</v>
      </c>
      <c r="D19" s="37" t="s">
        <v>40</v>
      </c>
      <c r="E19" s="68">
        <v>0.25</v>
      </c>
      <c r="F19" s="38">
        <v>0.25</v>
      </c>
      <c r="G19" s="38">
        <v>0.25</v>
      </c>
      <c r="H19" s="38">
        <v>0.25</v>
      </c>
      <c r="I19" s="39">
        <v>8955.07</v>
      </c>
      <c r="J19" s="37" t="s">
        <v>41</v>
      </c>
    </row>
    <row r="20" spans="1:10" ht="26.25" thickBot="1">
      <c r="A20" s="44" t="s">
        <v>13</v>
      </c>
      <c r="B20" s="44" t="s">
        <v>42</v>
      </c>
      <c r="C20" s="45">
        <v>1</v>
      </c>
      <c r="D20" s="31" t="s">
        <v>43</v>
      </c>
      <c r="E20" s="69">
        <v>0.25</v>
      </c>
      <c r="F20" s="27">
        <v>0.25</v>
      </c>
      <c r="G20" s="27">
        <v>0.25</v>
      </c>
      <c r="H20" s="27">
        <v>0.25</v>
      </c>
      <c r="I20" s="46">
        <v>1000</v>
      </c>
      <c r="J20" s="76" t="s">
        <v>44</v>
      </c>
    </row>
    <row r="21" spans="1:10" ht="90" customHeight="1" thickBot="1">
      <c r="A21" s="19" t="s">
        <v>13</v>
      </c>
      <c r="B21" s="19" t="s">
        <v>45</v>
      </c>
      <c r="C21" s="20">
        <v>1</v>
      </c>
      <c r="D21" s="21" t="s">
        <v>46</v>
      </c>
      <c r="E21" s="32">
        <v>0.5</v>
      </c>
      <c r="F21" s="22"/>
      <c r="G21" s="22">
        <v>0.5</v>
      </c>
      <c r="H21" s="22"/>
      <c r="I21" s="23">
        <v>5324.76</v>
      </c>
      <c r="J21" s="21" t="s">
        <v>47</v>
      </c>
    </row>
    <row r="22" spans="1:10" ht="90" customHeight="1" thickBot="1">
      <c r="A22" s="53" t="s">
        <v>13</v>
      </c>
      <c r="B22" s="54" t="s">
        <v>48</v>
      </c>
      <c r="C22" s="52">
        <v>1</v>
      </c>
      <c r="D22" s="54" t="s">
        <v>48</v>
      </c>
      <c r="E22" s="52">
        <v>0.5</v>
      </c>
      <c r="F22" s="7">
        <v>0</v>
      </c>
      <c r="G22" s="7">
        <v>0</v>
      </c>
      <c r="H22" s="7">
        <v>0.5</v>
      </c>
      <c r="I22" s="5">
        <v>1159.61</v>
      </c>
      <c r="J22" s="54" t="s">
        <v>49</v>
      </c>
    </row>
    <row r="23" spans="1:10" ht="126.75" customHeight="1" thickBot="1">
      <c r="A23" s="70" t="s">
        <v>13</v>
      </c>
      <c r="B23" s="28" t="s">
        <v>50</v>
      </c>
      <c r="C23" s="29">
        <v>1</v>
      </c>
      <c r="D23" s="71" t="s">
        <v>51</v>
      </c>
      <c r="E23" s="29">
        <v>0</v>
      </c>
      <c r="F23" s="30">
        <v>0</v>
      </c>
      <c r="G23" s="30">
        <v>0.5</v>
      </c>
      <c r="H23" s="30">
        <v>0.5</v>
      </c>
      <c r="I23" s="72">
        <v>621</v>
      </c>
      <c r="J23" s="71" t="s">
        <v>52</v>
      </c>
    </row>
    <row r="24" spans="1:10" ht="69.75" customHeight="1" thickBot="1">
      <c r="A24" s="55" t="s">
        <v>13</v>
      </c>
      <c r="B24" s="13" t="s">
        <v>53</v>
      </c>
      <c r="C24" s="14">
        <v>1</v>
      </c>
      <c r="D24" s="13" t="s">
        <v>53</v>
      </c>
      <c r="E24" s="52">
        <v>0</v>
      </c>
      <c r="F24" s="7">
        <v>0</v>
      </c>
      <c r="G24" s="7">
        <v>0</v>
      </c>
      <c r="H24" s="7">
        <v>1</v>
      </c>
      <c r="I24" s="51">
        <v>475.87</v>
      </c>
      <c r="J24" s="13" t="s">
        <v>54</v>
      </c>
    </row>
    <row r="25" spans="1:10" ht="86.25" customHeight="1" thickBot="1">
      <c r="A25" s="47" t="s">
        <v>13</v>
      </c>
      <c r="B25" s="47" t="s">
        <v>55</v>
      </c>
      <c r="C25" s="48">
        <v>1</v>
      </c>
      <c r="D25" s="49" t="s">
        <v>56</v>
      </c>
      <c r="E25" s="73">
        <v>0</v>
      </c>
      <c r="F25" s="50">
        <v>0</v>
      </c>
      <c r="G25" s="50">
        <v>1</v>
      </c>
      <c r="H25" s="50">
        <v>0</v>
      </c>
      <c r="I25" s="34">
        <v>7950.88</v>
      </c>
      <c r="J25" s="49" t="s">
        <v>57</v>
      </c>
    </row>
    <row r="26" spans="1:10" ht="60" customHeight="1" thickBot="1">
      <c r="A26" s="53" t="s">
        <v>13</v>
      </c>
      <c r="B26" s="54" t="s">
        <v>58</v>
      </c>
      <c r="C26" s="52">
        <v>1</v>
      </c>
      <c r="D26" s="24" t="s">
        <v>59</v>
      </c>
      <c r="E26" s="52">
        <v>1</v>
      </c>
      <c r="F26" s="7">
        <v>0</v>
      </c>
      <c r="G26" s="7">
        <v>0</v>
      </c>
      <c r="H26" s="7">
        <v>0</v>
      </c>
      <c r="I26" s="5">
        <v>24000</v>
      </c>
      <c r="J26" s="24" t="s">
        <v>59</v>
      </c>
    </row>
    <row r="27" spans="1:10" ht="109.5" customHeight="1" thickBot="1">
      <c r="A27" s="54" t="s">
        <v>13</v>
      </c>
      <c r="B27" s="54" t="s">
        <v>60</v>
      </c>
      <c r="C27" s="52">
        <v>1</v>
      </c>
      <c r="D27" s="54" t="s">
        <v>61</v>
      </c>
      <c r="E27" s="52">
        <v>0</v>
      </c>
      <c r="F27" s="74">
        <v>0.5</v>
      </c>
      <c r="G27" s="52">
        <v>0.25</v>
      </c>
      <c r="H27" s="7">
        <v>0.25</v>
      </c>
      <c r="I27" s="5">
        <v>15029.1</v>
      </c>
      <c r="J27" s="54" t="s">
        <v>60</v>
      </c>
    </row>
    <row r="28" spans="1:10" ht="15.75" thickBot="1">
      <c r="A28" s="145" t="s">
        <v>62</v>
      </c>
      <c r="B28" s="146"/>
      <c r="C28" s="146"/>
      <c r="D28" s="146"/>
      <c r="E28" s="146"/>
      <c r="F28" s="146"/>
      <c r="G28" s="146"/>
      <c r="H28" s="147"/>
      <c r="I28" s="25">
        <v>113522.08</v>
      </c>
      <c r="J28" s="56"/>
    </row>
    <row r="29" spans="1:10" ht="15.75" thickBot="1">
      <c r="A29" s="145" t="s">
        <v>63</v>
      </c>
      <c r="B29" s="146"/>
      <c r="C29" s="146"/>
      <c r="D29" s="146"/>
      <c r="E29" s="146"/>
      <c r="F29" s="146"/>
      <c r="G29" s="146"/>
      <c r="H29" s="147"/>
      <c r="I29" s="4">
        <v>135028.37</v>
      </c>
      <c r="J29" s="56"/>
    </row>
    <row r="30" spans="1:10" ht="15.75" thickBot="1">
      <c r="A30" s="145" t="s">
        <v>64</v>
      </c>
      <c r="B30" s="146"/>
      <c r="C30" s="146"/>
      <c r="D30" s="146"/>
      <c r="E30" s="146"/>
      <c r="F30" s="146"/>
      <c r="G30" s="146"/>
      <c r="H30" s="147"/>
      <c r="I30" s="4">
        <v>248550.45</v>
      </c>
      <c r="J30" s="56"/>
    </row>
  </sheetData>
  <sheetProtection/>
  <mergeCells count="41">
    <mergeCell ref="J4:J6"/>
    <mergeCell ref="J13:J14"/>
    <mergeCell ref="I13:I14"/>
    <mergeCell ref="I10:I11"/>
    <mergeCell ref="E7:E9"/>
    <mergeCell ref="E4:H5"/>
    <mergeCell ref="B10:B11"/>
    <mergeCell ref="C10:C11"/>
    <mergeCell ref="D10:D11"/>
    <mergeCell ref="E10:E11"/>
    <mergeCell ref="E13:E14"/>
    <mergeCell ref="A28:H28"/>
    <mergeCell ref="F7:F9"/>
    <mergeCell ref="C13:C14"/>
    <mergeCell ref="H13:H14"/>
    <mergeCell ref="A10:A11"/>
    <mergeCell ref="A2:J2"/>
    <mergeCell ref="A3:J3"/>
    <mergeCell ref="C4:C6"/>
    <mergeCell ref="B4:B6"/>
    <mergeCell ref="D4:D6"/>
    <mergeCell ref="F13:F14"/>
    <mergeCell ref="I4:I6"/>
    <mergeCell ref="G10:G11"/>
    <mergeCell ref="A4:A6"/>
    <mergeCell ref="A30:H30"/>
    <mergeCell ref="C7:C9"/>
    <mergeCell ref="A13:A14"/>
    <mergeCell ref="A7:A9"/>
    <mergeCell ref="G7:G9"/>
    <mergeCell ref="H7:H9"/>
    <mergeCell ref="J7:J9"/>
    <mergeCell ref="I7:I9"/>
    <mergeCell ref="B7:B9"/>
    <mergeCell ref="D7:D9"/>
    <mergeCell ref="F10:F11"/>
    <mergeCell ref="A29:H29"/>
    <mergeCell ref="H10:H11"/>
    <mergeCell ref="B13:B14"/>
    <mergeCell ref="D13:D14"/>
    <mergeCell ref="G13:G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31"/>
  <sheetViews>
    <sheetView zoomScalePageLayoutView="0" workbookViewId="0" topLeftCell="B23">
      <selection activeCell="A12" sqref="A12"/>
    </sheetView>
  </sheetViews>
  <sheetFormatPr defaultColWidth="11.421875" defaultRowHeight="15"/>
  <cols>
    <col min="1" max="1" width="14.421875" style="1" customWidth="1"/>
    <col min="2" max="2" width="49.00390625" style="1" customWidth="1"/>
    <col min="3" max="3" width="11.421875" style="1" customWidth="1"/>
    <col min="4" max="4" width="18.7109375" style="1" customWidth="1"/>
    <col min="5" max="8" width="11.421875" style="1" customWidth="1"/>
    <col min="9" max="9" width="15.00390625" style="1" customWidth="1"/>
    <col min="10" max="10" width="44.421875" style="1" customWidth="1"/>
    <col min="11" max="16384" width="11.421875" style="1" customWidth="1"/>
  </cols>
  <sheetData>
    <row r="2" spans="1:10" ht="23.25">
      <c r="A2" s="176" t="s">
        <v>0</v>
      </c>
      <c r="B2" s="176"/>
      <c r="C2" s="176"/>
      <c r="D2" s="176"/>
      <c r="E2" s="176"/>
      <c r="F2" s="176"/>
      <c r="G2" s="176"/>
      <c r="H2" s="176"/>
      <c r="I2" s="176"/>
      <c r="J2" s="176"/>
    </row>
    <row r="3" spans="1:10" ht="21.75" thickBot="1">
      <c r="A3" s="177" t="s">
        <v>65</v>
      </c>
      <c r="B3" s="177"/>
      <c r="C3" s="177"/>
      <c r="D3" s="177"/>
      <c r="E3" s="177"/>
      <c r="F3" s="177"/>
      <c r="G3" s="177"/>
      <c r="H3" s="177"/>
      <c r="I3" s="177"/>
      <c r="J3" s="177"/>
    </row>
    <row r="4" spans="1:10" ht="15">
      <c r="A4" s="159" t="s">
        <v>2</v>
      </c>
      <c r="B4" s="156" t="s">
        <v>3</v>
      </c>
      <c r="C4" s="156" t="s">
        <v>4</v>
      </c>
      <c r="D4" s="156" t="s">
        <v>5</v>
      </c>
      <c r="E4" s="178" t="s">
        <v>6</v>
      </c>
      <c r="F4" s="179"/>
      <c r="G4" s="179"/>
      <c r="H4" s="179"/>
      <c r="I4" s="156" t="s">
        <v>7</v>
      </c>
      <c r="J4" s="184" t="s">
        <v>8</v>
      </c>
    </row>
    <row r="5" spans="1:10" ht="15.75" thickBot="1">
      <c r="A5" s="160"/>
      <c r="B5" s="157"/>
      <c r="C5" s="157"/>
      <c r="D5" s="157"/>
      <c r="E5" s="180"/>
      <c r="F5" s="181"/>
      <c r="G5" s="181"/>
      <c r="H5" s="181"/>
      <c r="I5" s="157"/>
      <c r="J5" s="185"/>
    </row>
    <row r="6" spans="1:10" ht="32.25" customHeight="1" thickBot="1">
      <c r="A6" s="161"/>
      <c r="B6" s="158"/>
      <c r="C6" s="158"/>
      <c r="D6" s="158"/>
      <c r="E6" s="59" t="s">
        <v>9</v>
      </c>
      <c r="F6" s="59" t="s">
        <v>10</v>
      </c>
      <c r="G6" s="9" t="s">
        <v>11</v>
      </c>
      <c r="H6" s="10" t="s">
        <v>12</v>
      </c>
      <c r="I6" s="158"/>
      <c r="J6" s="186"/>
    </row>
    <row r="7" spans="1:10" ht="25.5" customHeight="1">
      <c r="A7" s="134" t="s">
        <v>13</v>
      </c>
      <c r="B7" s="134" t="s">
        <v>14</v>
      </c>
      <c r="C7" s="162">
        <v>1</v>
      </c>
      <c r="D7" s="140" t="s">
        <v>15</v>
      </c>
      <c r="E7" s="171">
        <v>0.25</v>
      </c>
      <c r="F7" s="171">
        <v>0.25</v>
      </c>
      <c r="G7" s="165">
        <v>0.25</v>
      </c>
      <c r="H7" s="168">
        <v>0.25</v>
      </c>
      <c r="I7" s="137">
        <f>11990.25+925</f>
        <v>12915.25</v>
      </c>
      <c r="J7" s="134" t="s">
        <v>16</v>
      </c>
    </row>
    <row r="8" spans="1:10" ht="28.5" customHeight="1">
      <c r="A8" s="135"/>
      <c r="B8" s="135"/>
      <c r="C8" s="163"/>
      <c r="D8" s="141"/>
      <c r="E8" s="172"/>
      <c r="F8" s="172"/>
      <c r="G8" s="166"/>
      <c r="H8" s="169"/>
      <c r="I8" s="138"/>
      <c r="J8" s="135"/>
    </row>
    <row r="9" spans="1:10" ht="23.25" customHeight="1" thickBot="1">
      <c r="A9" s="136"/>
      <c r="B9" s="136"/>
      <c r="C9" s="164"/>
      <c r="D9" s="142"/>
      <c r="E9" s="173"/>
      <c r="F9" s="173"/>
      <c r="G9" s="167"/>
      <c r="H9" s="170"/>
      <c r="I9" s="139"/>
      <c r="J9" s="136"/>
    </row>
    <row r="10" spans="1:10" ht="60.75" customHeight="1" thickBot="1">
      <c r="A10" s="174" t="s">
        <v>13</v>
      </c>
      <c r="B10" s="174" t="s">
        <v>17</v>
      </c>
      <c r="C10" s="182">
        <v>1</v>
      </c>
      <c r="D10" s="174" t="s">
        <v>18</v>
      </c>
      <c r="E10" s="143">
        <v>0</v>
      </c>
      <c r="F10" s="143">
        <v>0.25</v>
      </c>
      <c r="G10" s="143">
        <v>0.25</v>
      </c>
      <c r="H10" s="148">
        <v>0.5</v>
      </c>
      <c r="I10" s="189">
        <v>1513.29</v>
      </c>
      <c r="J10" s="61" t="s">
        <v>19</v>
      </c>
    </row>
    <row r="11" spans="1:10" ht="43.5" customHeight="1" thickBot="1">
      <c r="A11" s="175"/>
      <c r="B11" s="175"/>
      <c r="C11" s="183"/>
      <c r="D11" s="175"/>
      <c r="E11" s="144"/>
      <c r="F11" s="144"/>
      <c r="G11" s="144"/>
      <c r="H11" s="149"/>
      <c r="I11" s="190"/>
      <c r="J11" s="61" t="s">
        <v>20</v>
      </c>
    </row>
    <row r="12" spans="1:10" ht="85.5" customHeight="1" thickBot="1">
      <c r="A12" s="44" t="s">
        <v>13</v>
      </c>
      <c r="B12" s="44" t="s">
        <v>66</v>
      </c>
      <c r="C12" s="45">
        <v>1</v>
      </c>
      <c r="D12" s="44" t="s">
        <v>67</v>
      </c>
      <c r="E12" s="62">
        <v>0.25</v>
      </c>
      <c r="F12" s="62">
        <v>0.25</v>
      </c>
      <c r="G12" s="60">
        <v>0.5</v>
      </c>
      <c r="H12" s="75">
        <v>0</v>
      </c>
      <c r="I12" s="57">
        <v>7770.09</v>
      </c>
      <c r="J12" s="44" t="s">
        <v>23</v>
      </c>
    </row>
    <row r="13" spans="1:10" ht="63" customHeight="1">
      <c r="A13" s="150" t="s">
        <v>13</v>
      </c>
      <c r="B13" s="150" t="s">
        <v>24</v>
      </c>
      <c r="C13" s="152">
        <v>1</v>
      </c>
      <c r="D13" s="150" t="s">
        <v>25</v>
      </c>
      <c r="E13" s="152">
        <v>0</v>
      </c>
      <c r="F13" s="154">
        <v>0.25</v>
      </c>
      <c r="G13" s="152">
        <v>0.25</v>
      </c>
      <c r="H13" s="152">
        <v>0.5</v>
      </c>
      <c r="I13" s="187">
        <v>3197.28</v>
      </c>
      <c r="J13" s="150" t="s">
        <v>93</v>
      </c>
    </row>
    <row r="14" spans="1:10" ht="45" customHeight="1" thickBot="1">
      <c r="A14" s="151"/>
      <c r="B14" s="151"/>
      <c r="C14" s="153"/>
      <c r="D14" s="151"/>
      <c r="E14" s="153"/>
      <c r="F14" s="155"/>
      <c r="G14" s="153"/>
      <c r="H14" s="153"/>
      <c r="I14" s="188"/>
      <c r="J14" s="151"/>
    </row>
    <row r="15" spans="1:10" ht="138" customHeight="1" thickBot="1">
      <c r="A15" s="12" t="s">
        <v>13</v>
      </c>
      <c r="B15" s="12" t="s">
        <v>106</v>
      </c>
      <c r="C15" s="11">
        <v>1</v>
      </c>
      <c r="D15" s="6" t="s">
        <v>113</v>
      </c>
      <c r="E15" s="92">
        <v>0</v>
      </c>
      <c r="F15" s="8">
        <v>0</v>
      </c>
      <c r="G15" s="8">
        <v>0</v>
      </c>
      <c r="H15" s="8">
        <v>1</v>
      </c>
      <c r="I15" s="33">
        <v>672</v>
      </c>
      <c r="J15" s="6" t="s">
        <v>112</v>
      </c>
    </row>
    <row r="16" spans="1:10" ht="129.75" customHeight="1" thickBot="1">
      <c r="A16" s="12" t="s">
        <v>13</v>
      </c>
      <c r="B16" s="12" t="s">
        <v>106</v>
      </c>
      <c r="C16" s="11">
        <v>1</v>
      </c>
      <c r="D16" s="6" t="s">
        <v>105</v>
      </c>
      <c r="E16" s="92">
        <v>0</v>
      </c>
      <c r="F16" s="8">
        <v>0</v>
      </c>
      <c r="G16" s="8">
        <v>1</v>
      </c>
      <c r="H16" s="8">
        <v>0</v>
      </c>
      <c r="I16" s="33">
        <v>465</v>
      </c>
      <c r="J16" s="6" t="s">
        <v>111</v>
      </c>
    </row>
    <row r="17" spans="1:10" ht="152.25" customHeight="1" thickBot="1">
      <c r="A17" s="86" t="s">
        <v>107</v>
      </c>
      <c r="B17" s="86" t="s">
        <v>108</v>
      </c>
      <c r="C17" s="87">
        <v>1</v>
      </c>
      <c r="D17" s="88" t="s">
        <v>109</v>
      </c>
      <c r="E17" s="91">
        <v>0</v>
      </c>
      <c r="F17" s="89">
        <v>0</v>
      </c>
      <c r="G17" s="89">
        <v>0</v>
      </c>
      <c r="H17" s="89">
        <v>1</v>
      </c>
      <c r="I17" s="90">
        <v>800</v>
      </c>
      <c r="J17" s="88" t="s">
        <v>110</v>
      </c>
    </row>
    <row r="18" spans="1:10" ht="153" customHeight="1" thickBot="1">
      <c r="A18" s="15" t="s">
        <v>30</v>
      </c>
      <c r="B18" s="15" t="s">
        <v>31</v>
      </c>
      <c r="C18" s="16">
        <v>1</v>
      </c>
      <c r="D18" s="17" t="s">
        <v>32</v>
      </c>
      <c r="E18" s="77">
        <v>0.25</v>
      </c>
      <c r="F18" s="58">
        <v>0.25</v>
      </c>
      <c r="G18" s="58">
        <v>0.25</v>
      </c>
      <c r="H18" s="58">
        <v>0.25</v>
      </c>
      <c r="I18" s="18">
        <v>18403.4</v>
      </c>
      <c r="J18" s="17" t="s">
        <v>100</v>
      </c>
    </row>
    <row r="19" spans="1:10" ht="104.25" customHeight="1" thickBot="1">
      <c r="A19" s="40" t="s">
        <v>30</v>
      </c>
      <c r="B19" s="40" t="s">
        <v>37</v>
      </c>
      <c r="C19" s="41">
        <v>1</v>
      </c>
      <c r="D19" s="40" t="s">
        <v>37</v>
      </c>
      <c r="E19" s="42">
        <v>0.25</v>
      </c>
      <c r="F19" s="67">
        <v>0.25</v>
      </c>
      <c r="G19" s="26">
        <v>0.25</v>
      </c>
      <c r="H19" s="26">
        <v>0.25</v>
      </c>
      <c r="I19" s="43">
        <f>12521.79+2005.48+21018.82</f>
        <v>35546.09</v>
      </c>
      <c r="J19" s="40" t="s">
        <v>38</v>
      </c>
    </row>
    <row r="20" spans="1:10" ht="89.25" customHeight="1" thickBot="1">
      <c r="A20" s="35" t="s">
        <v>30</v>
      </c>
      <c r="B20" s="35" t="s">
        <v>39</v>
      </c>
      <c r="C20" s="36">
        <v>1</v>
      </c>
      <c r="D20" s="37" t="s">
        <v>40</v>
      </c>
      <c r="E20" s="68">
        <v>0.25</v>
      </c>
      <c r="F20" s="38">
        <v>0.25</v>
      </c>
      <c r="G20" s="38">
        <v>0.25</v>
      </c>
      <c r="H20" s="38">
        <v>0.25</v>
      </c>
      <c r="I20" s="39">
        <v>8347.89</v>
      </c>
      <c r="J20" s="37" t="s">
        <v>41</v>
      </c>
    </row>
    <row r="21" spans="1:10" ht="26.25" thickBot="1">
      <c r="A21" s="44" t="s">
        <v>13</v>
      </c>
      <c r="B21" s="44" t="s">
        <v>42</v>
      </c>
      <c r="C21" s="45">
        <v>1</v>
      </c>
      <c r="D21" s="31" t="s">
        <v>43</v>
      </c>
      <c r="E21" s="69">
        <v>0.25</v>
      </c>
      <c r="F21" s="27">
        <v>0.25</v>
      </c>
      <c r="G21" s="27">
        <v>0.25</v>
      </c>
      <c r="H21" s="27">
        <v>0.25</v>
      </c>
      <c r="I21" s="46">
        <v>60.78</v>
      </c>
      <c r="J21" s="21" t="s">
        <v>44</v>
      </c>
    </row>
    <row r="22" spans="1:10" ht="60" customHeight="1" thickBot="1">
      <c r="A22" s="19" t="s">
        <v>13</v>
      </c>
      <c r="B22" s="19" t="s">
        <v>95</v>
      </c>
      <c r="C22" s="20">
        <v>1</v>
      </c>
      <c r="D22" s="21" t="s">
        <v>103</v>
      </c>
      <c r="E22" s="32">
        <v>0.5</v>
      </c>
      <c r="F22" s="22">
        <v>0.5</v>
      </c>
      <c r="G22" s="22">
        <v>0</v>
      </c>
      <c r="H22" s="22">
        <v>0</v>
      </c>
      <c r="I22" s="23">
        <v>1440</v>
      </c>
      <c r="J22" s="21" t="s">
        <v>94</v>
      </c>
    </row>
    <row r="23" spans="1:10" ht="53.25" customHeight="1" thickBot="1">
      <c r="A23" s="53" t="s">
        <v>13</v>
      </c>
      <c r="B23" s="54" t="s">
        <v>48</v>
      </c>
      <c r="C23" s="52">
        <v>1</v>
      </c>
      <c r="D23" s="54" t="s">
        <v>48</v>
      </c>
      <c r="E23" s="52">
        <v>0</v>
      </c>
      <c r="F23" s="7">
        <v>0.25</v>
      </c>
      <c r="G23" s="7">
        <v>0.25</v>
      </c>
      <c r="H23" s="7">
        <v>0.5</v>
      </c>
      <c r="I23" s="5">
        <v>8975.18</v>
      </c>
      <c r="J23" s="54" t="s">
        <v>104</v>
      </c>
    </row>
    <row r="24" spans="1:10" ht="84.75" customHeight="1" thickBot="1">
      <c r="A24" s="70" t="s">
        <v>13</v>
      </c>
      <c r="B24" s="28" t="s">
        <v>98</v>
      </c>
      <c r="C24" s="29">
        <v>1</v>
      </c>
      <c r="D24" s="71" t="s">
        <v>51</v>
      </c>
      <c r="E24" s="29">
        <v>0.25</v>
      </c>
      <c r="F24" s="30">
        <v>0.25</v>
      </c>
      <c r="G24" s="30">
        <v>0.5</v>
      </c>
      <c r="H24" s="30">
        <v>0</v>
      </c>
      <c r="I24" s="72">
        <v>1276.73</v>
      </c>
      <c r="J24" s="71" t="s">
        <v>97</v>
      </c>
    </row>
    <row r="25" spans="1:10" ht="51.75" customHeight="1" thickBot="1">
      <c r="A25" s="55" t="s">
        <v>13</v>
      </c>
      <c r="B25" s="13" t="s">
        <v>53</v>
      </c>
      <c r="C25" s="14">
        <v>1</v>
      </c>
      <c r="D25" s="13" t="s">
        <v>53</v>
      </c>
      <c r="E25" s="52">
        <v>0</v>
      </c>
      <c r="F25" s="7">
        <v>0</v>
      </c>
      <c r="G25" s="7">
        <v>0</v>
      </c>
      <c r="H25" s="7">
        <v>1</v>
      </c>
      <c r="I25" s="51">
        <f>2033.47+299.43</f>
        <v>2332.9</v>
      </c>
      <c r="J25" s="13" t="s">
        <v>99</v>
      </c>
    </row>
    <row r="26" spans="1:10" ht="75.75" customHeight="1" thickBot="1">
      <c r="A26" s="47" t="s">
        <v>13</v>
      </c>
      <c r="B26" s="47" t="s">
        <v>55</v>
      </c>
      <c r="C26" s="48">
        <v>1</v>
      </c>
      <c r="D26" s="49" t="s">
        <v>114</v>
      </c>
      <c r="E26" s="73">
        <v>0</v>
      </c>
      <c r="F26" s="73">
        <v>0</v>
      </c>
      <c r="G26" s="73">
        <v>0</v>
      </c>
      <c r="H26" s="50">
        <v>1</v>
      </c>
      <c r="I26" s="34">
        <v>9316</v>
      </c>
      <c r="J26" s="49" t="s">
        <v>115</v>
      </c>
    </row>
    <row r="27" spans="1:10" ht="62.25" customHeight="1" thickBot="1">
      <c r="A27" s="47" t="s">
        <v>13</v>
      </c>
      <c r="B27" s="47" t="s">
        <v>55</v>
      </c>
      <c r="C27" s="48">
        <v>1</v>
      </c>
      <c r="D27" s="49" t="s">
        <v>101</v>
      </c>
      <c r="E27" s="73">
        <v>0</v>
      </c>
      <c r="F27" s="50">
        <v>0</v>
      </c>
      <c r="G27" s="50">
        <v>1</v>
      </c>
      <c r="H27" s="50">
        <v>0</v>
      </c>
      <c r="I27" s="34">
        <v>12000</v>
      </c>
      <c r="J27" s="49" t="s">
        <v>102</v>
      </c>
    </row>
    <row r="28" spans="1:10" ht="77.25" customHeight="1" thickBot="1">
      <c r="A28" s="53" t="s">
        <v>13</v>
      </c>
      <c r="B28" s="54" t="s">
        <v>117</v>
      </c>
      <c r="C28" s="52">
        <v>1</v>
      </c>
      <c r="D28" s="24" t="s">
        <v>116</v>
      </c>
      <c r="E28" s="52">
        <v>0</v>
      </c>
      <c r="F28" s="7">
        <v>1</v>
      </c>
      <c r="G28" s="7">
        <v>0</v>
      </c>
      <c r="H28" s="7">
        <v>0</v>
      </c>
      <c r="I28" s="5">
        <v>1568</v>
      </c>
      <c r="J28" s="24" t="s">
        <v>118</v>
      </c>
    </row>
    <row r="29" spans="1:10" ht="109.5" customHeight="1" thickBot="1">
      <c r="A29" s="54" t="s">
        <v>13</v>
      </c>
      <c r="B29" s="54" t="s">
        <v>117</v>
      </c>
      <c r="C29" s="52">
        <v>1</v>
      </c>
      <c r="D29" s="24" t="s">
        <v>116</v>
      </c>
      <c r="E29" s="52">
        <v>0</v>
      </c>
      <c r="F29" s="7">
        <v>0</v>
      </c>
      <c r="G29" s="52">
        <v>1</v>
      </c>
      <c r="H29" s="7">
        <v>0</v>
      </c>
      <c r="I29" s="5" t="s">
        <v>120</v>
      </c>
      <c r="J29" s="54" t="s">
        <v>119</v>
      </c>
    </row>
    <row r="30" spans="1:10" ht="15.75" customHeight="1" thickBot="1">
      <c r="A30" s="145" t="s">
        <v>121</v>
      </c>
      <c r="B30" s="146"/>
      <c r="C30" s="146"/>
      <c r="D30" s="146"/>
      <c r="E30" s="146"/>
      <c r="F30" s="146"/>
      <c r="G30" s="146"/>
      <c r="H30" s="147"/>
      <c r="I30" s="25">
        <f>SUM(I7:I29)</f>
        <v>126599.87999999999</v>
      </c>
      <c r="J30" s="56"/>
    </row>
    <row r="31" spans="1:10" ht="15.75" thickBot="1">
      <c r="A31" s="145" t="s">
        <v>64</v>
      </c>
      <c r="B31" s="146"/>
      <c r="C31" s="146"/>
      <c r="D31" s="146"/>
      <c r="E31" s="146"/>
      <c r="F31" s="146"/>
      <c r="G31" s="146"/>
      <c r="H31" s="147"/>
      <c r="I31" s="4"/>
      <c r="J31" s="56"/>
    </row>
  </sheetData>
  <sheetProtection/>
  <mergeCells count="40">
    <mergeCell ref="H13:H14"/>
    <mergeCell ref="I13:I14"/>
    <mergeCell ref="J13:J14"/>
    <mergeCell ref="A30:H30"/>
    <mergeCell ref="A31:H31"/>
    <mergeCell ref="G10:G11"/>
    <mergeCell ref="H10:H11"/>
    <mergeCell ref="I10:I11"/>
    <mergeCell ref="A13:A14"/>
    <mergeCell ref="B13:B14"/>
    <mergeCell ref="C13:C14"/>
    <mergeCell ref="D13:D14"/>
    <mergeCell ref="E13:E14"/>
    <mergeCell ref="F13:F14"/>
    <mergeCell ref="G13:G14"/>
    <mergeCell ref="G7:G9"/>
    <mergeCell ref="A10:A11"/>
    <mergeCell ref="B10:B11"/>
    <mergeCell ref="C10:C11"/>
    <mergeCell ref="D10:D11"/>
    <mergeCell ref="E10:E11"/>
    <mergeCell ref="F10:F11"/>
    <mergeCell ref="A2:J2"/>
    <mergeCell ref="A3:J3"/>
    <mergeCell ref="A4:A6"/>
    <mergeCell ref="B4:B6"/>
    <mergeCell ref="C4:C6"/>
    <mergeCell ref="H7:H9"/>
    <mergeCell ref="I7:I9"/>
    <mergeCell ref="J7:J9"/>
    <mergeCell ref="A7:A9"/>
    <mergeCell ref="D4:D6"/>
    <mergeCell ref="E4:H5"/>
    <mergeCell ref="I4:I6"/>
    <mergeCell ref="J4:J6"/>
    <mergeCell ref="B7:B9"/>
    <mergeCell ref="C7:C9"/>
    <mergeCell ref="D7:D9"/>
    <mergeCell ref="E7:E9"/>
    <mergeCell ref="F7:F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29"/>
  <sheetViews>
    <sheetView tabSelected="1" zoomScalePageLayoutView="0" workbookViewId="0" topLeftCell="A17">
      <selection activeCell="B20" sqref="B20"/>
    </sheetView>
  </sheetViews>
  <sheetFormatPr defaultColWidth="11.421875" defaultRowHeight="15"/>
  <cols>
    <col min="1" max="1" width="14.421875" style="1" customWidth="1"/>
    <col min="2" max="2" width="49.00390625" style="1" customWidth="1"/>
    <col min="3" max="3" width="11.421875" style="1" customWidth="1"/>
    <col min="4" max="4" width="18.7109375" style="1" customWidth="1"/>
    <col min="5" max="8" width="11.421875" style="1" customWidth="1"/>
    <col min="9" max="9" width="15.00390625" style="1" customWidth="1"/>
    <col min="10" max="10" width="44.421875" style="1" customWidth="1"/>
    <col min="11" max="16384" width="11.421875" style="1" customWidth="1"/>
  </cols>
  <sheetData>
    <row r="2" spans="1:10" ht="23.25">
      <c r="A2" s="176" t="s">
        <v>0</v>
      </c>
      <c r="B2" s="176"/>
      <c r="C2" s="176"/>
      <c r="D2" s="176"/>
      <c r="E2" s="176"/>
      <c r="F2" s="176"/>
      <c r="G2" s="176"/>
      <c r="H2" s="176"/>
      <c r="I2" s="176"/>
      <c r="J2" s="176"/>
    </row>
    <row r="3" spans="1:10" ht="21.75" thickBot="1">
      <c r="A3" s="177" t="s">
        <v>126</v>
      </c>
      <c r="B3" s="177"/>
      <c r="C3" s="177"/>
      <c r="D3" s="177"/>
      <c r="E3" s="177"/>
      <c r="F3" s="177"/>
      <c r="G3" s="177"/>
      <c r="H3" s="177"/>
      <c r="I3" s="177"/>
      <c r="J3" s="177"/>
    </row>
    <row r="4" spans="1:10" ht="15">
      <c r="A4" s="159" t="s">
        <v>2</v>
      </c>
      <c r="B4" s="156" t="s">
        <v>3</v>
      </c>
      <c r="C4" s="156" t="s">
        <v>4</v>
      </c>
      <c r="D4" s="156" t="s">
        <v>5</v>
      </c>
      <c r="E4" s="178" t="s">
        <v>6</v>
      </c>
      <c r="F4" s="179"/>
      <c r="G4" s="179"/>
      <c r="H4" s="179"/>
      <c r="I4" s="156" t="s">
        <v>7</v>
      </c>
      <c r="J4" s="184" t="s">
        <v>8</v>
      </c>
    </row>
    <row r="5" spans="1:10" ht="15.75" thickBot="1">
      <c r="A5" s="160"/>
      <c r="B5" s="157"/>
      <c r="C5" s="157"/>
      <c r="D5" s="157"/>
      <c r="E5" s="180"/>
      <c r="F5" s="181"/>
      <c r="G5" s="181"/>
      <c r="H5" s="181"/>
      <c r="I5" s="157"/>
      <c r="J5" s="185"/>
    </row>
    <row r="6" spans="1:10" ht="32.25" customHeight="1" thickBot="1">
      <c r="A6" s="161"/>
      <c r="B6" s="158"/>
      <c r="C6" s="158"/>
      <c r="D6" s="158"/>
      <c r="E6" s="59" t="s">
        <v>9</v>
      </c>
      <c r="F6" s="59" t="s">
        <v>10</v>
      </c>
      <c r="G6" s="9" t="s">
        <v>11</v>
      </c>
      <c r="H6" s="10" t="s">
        <v>127</v>
      </c>
      <c r="I6" s="158"/>
      <c r="J6" s="186"/>
    </row>
    <row r="7" spans="1:10" ht="25.5" customHeight="1">
      <c r="A7" s="134" t="s">
        <v>13</v>
      </c>
      <c r="B7" s="134" t="s">
        <v>122</v>
      </c>
      <c r="C7" s="162">
        <v>1</v>
      </c>
      <c r="D7" s="140" t="s">
        <v>15</v>
      </c>
      <c r="E7" s="171">
        <v>0</v>
      </c>
      <c r="F7" s="171">
        <v>0.5</v>
      </c>
      <c r="G7" s="165">
        <v>0.25</v>
      </c>
      <c r="H7" s="168">
        <v>0.25</v>
      </c>
      <c r="I7" s="137">
        <v>24375.57</v>
      </c>
      <c r="J7" s="134" t="s">
        <v>16</v>
      </c>
    </row>
    <row r="8" spans="1:10" ht="28.5" customHeight="1">
      <c r="A8" s="135"/>
      <c r="B8" s="135"/>
      <c r="C8" s="163"/>
      <c r="D8" s="141"/>
      <c r="E8" s="172"/>
      <c r="F8" s="172"/>
      <c r="G8" s="166"/>
      <c r="H8" s="169"/>
      <c r="I8" s="138"/>
      <c r="J8" s="135"/>
    </row>
    <row r="9" spans="1:10" ht="23.25" customHeight="1" thickBot="1">
      <c r="A9" s="136"/>
      <c r="B9" s="136"/>
      <c r="C9" s="164"/>
      <c r="D9" s="142"/>
      <c r="E9" s="173"/>
      <c r="F9" s="173"/>
      <c r="G9" s="167"/>
      <c r="H9" s="170"/>
      <c r="I9" s="139"/>
      <c r="J9" s="136"/>
    </row>
    <row r="10" spans="1:10" ht="60.75" customHeight="1" thickBot="1">
      <c r="A10" s="174" t="s">
        <v>13</v>
      </c>
      <c r="B10" s="174" t="s">
        <v>130</v>
      </c>
      <c r="C10" s="182">
        <v>1</v>
      </c>
      <c r="D10" s="174" t="s">
        <v>129</v>
      </c>
      <c r="E10" s="143">
        <v>0</v>
      </c>
      <c r="F10" s="143">
        <v>0</v>
      </c>
      <c r="G10" s="143">
        <v>0</v>
      </c>
      <c r="H10" s="148">
        <v>1</v>
      </c>
      <c r="I10" s="189">
        <v>3890</v>
      </c>
      <c r="J10" s="61" t="s">
        <v>19</v>
      </c>
    </row>
    <row r="11" spans="1:10" ht="43.5" customHeight="1" thickBot="1">
      <c r="A11" s="175"/>
      <c r="B11" s="175"/>
      <c r="C11" s="183"/>
      <c r="D11" s="175"/>
      <c r="E11" s="144"/>
      <c r="F11" s="144"/>
      <c r="G11" s="144"/>
      <c r="H11" s="149"/>
      <c r="I11" s="190"/>
      <c r="J11" s="61" t="s">
        <v>128</v>
      </c>
    </row>
    <row r="12" spans="1:10" ht="72.75" customHeight="1" thickBot="1">
      <c r="A12" s="44" t="s">
        <v>13</v>
      </c>
      <c r="B12" s="44" t="s">
        <v>131</v>
      </c>
      <c r="C12" s="45">
        <v>1</v>
      </c>
      <c r="D12" s="44" t="s">
        <v>133</v>
      </c>
      <c r="E12" s="62">
        <v>1</v>
      </c>
      <c r="F12" s="62">
        <v>0</v>
      </c>
      <c r="G12" s="60">
        <v>0</v>
      </c>
      <c r="H12" s="75">
        <v>0</v>
      </c>
      <c r="I12" s="57">
        <v>6700</v>
      </c>
      <c r="J12" s="44" t="s">
        <v>132</v>
      </c>
    </row>
    <row r="13" spans="1:10" ht="88.5" customHeight="1" thickBot="1">
      <c r="A13" s="94" t="s">
        <v>13</v>
      </c>
      <c r="B13" s="94" t="s">
        <v>131</v>
      </c>
      <c r="C13" s="95">
        <v>1</v>
      </c>
      <c r="D13" s="94" t="s">
        <v>116</v>
      </c>
      <c r="E13" s="95">
        <v>0</v>
      </c>
      <c r="F13" s="96">
        <v>0</v>
      </c>
      <c r="G13" s="95">
        <v>0</v>
      </c>
      <c r="H13" s="95">
        <v>1</v>
      </c>
      <c r="I13" s="97">
        <v>5500</v>
      </c>
      <c r="J13" s="94" t="s">
        <v>134</v>
      </c>
    </row>
    <row r="14" spans="1:10" ht="82.5" customHeight="1" thickBot="1">
      <c r="A14" s="19" t="s">
        <v>13</v>
      </c>
      <c r="B14" s="19" t="s">
        <v>135</v>
      </c>
      <c r="C14" s="20">
        <v>1</v>
      </c>
      <c r="D14" s="21" t="s">
        <v>137</v>
      </c>
      <c r="E14" s="32">
        <v>0</v>
      </c>
      <c r="F14" s="22">
        <v>1</v>
      </c>
      <c r="G14" s="22">
        <v>0</v>
      </c>
      <c r="H14" s="22">
        <v>0</v>
      </c>
      <c r="I14" s="23">
        <v>6720</v>
      </c>
      <c r="J14" s="21" t="s">
        <v>136</v>
      </c>
    </row>
    <row r="15" spans="1:10" ht="106.5" customHeight="1" thickBot="1">
      <c r="A15" s="19" t="s">
        <v>13</v>
      </c>
      <c r="B15" s="19" t="s">
        <v>135</v>
      </c>
      <c r="C15" s="20">
        <v>1</v>
      </c>
      <c r="D15" s="21" t="s">
        <v>105</v>
      </c>
      <c r="E15" s="32">
        <v>0</v>
      </c>
      <c r="F15" s="22">
        <v>1</v>
      </c>
      <c r="G15" s="22">
        <v>0</v>
      </c>
      <c r="H15" s="22">
        <v>0</v>
      </c>
      <c r="I15" s="23">
        <v>3808</v>
      </c>
      <c r="J15" s="21" t="s">
        <v>138</v>
      </c>
    </row>
    <row r="16" spans="1:10" ht="100.5" customHeight="1" thickBot="1">
      <c r="A16" s="116" t="s">
        <v>107</v>
      </c>
      <c r="B16" s="116" t="s">
        <v>140</v>
      </c>
      <c r="C16" s="117">
        <v>1</v>
      </c>
      <c r="D16" s="118" t="s">
        <v>151</v>
      </c>
      <c r="E16" s="119">
        <v>0</v>
      </c>
      <c r="F16" s="120">
        <v>0</v>
      </c>
      <c r="G16" s="120">
        <v>0</v>
      </c>
      <c r="H16" s="120">
        <v>1</v>
      </c>
      <c r="I16" s="121">
        <v>4000</v>
      </c>
      <c r="J16" s="118" t="s">
        <v>139</v>
      </c>
    </row>
    <row r="17" spans="1:10" ht="90" customHeight="1" thickBot="1">
      <c r="A17" s="98" t="s">
        <v>30</v>
      </c>
      <c r="B17" s="98" t="s">
        <v>142</v>
      </c>
      <c r="C17" s="99">
        <v>1</v>
      </c>
      <c r="D17" s="100" t="s">
        <v>150</v>
      </c>
      <c r="E17" s="101">
        <v>0</v>
      </c>
      <c r="F17" s="102">
        <v>0</v>
      </c>
      <c r="G17" s="102">
        <v>0</v>
      </c>
      <c r="H17" s="102">
        <v>1</v>
      </c>
      <c r="I17" s="103">
        <v>14000</v>
      </c>
      <c r="J17" s="100" t="s">
        <v>141</v>
      </c>
    </row>
    <row r="18" spans="1:10" ht="96" customHeight="1" thickBot="1">
      <c r="A18" s="40" t="s">
        <v>30</v>
      </c>
      <c r="B18" s="40" t="s">
        <v>37</v>
      </c>
      <c r="C18" s="41">
        <v>1</v>
      </c>
      <c r="D18" s="40" t="s">
        <v>37</v>
      </c>
      <c r="E18" s="42">
        <v>0.25</v>
      </c>
      <c r="F18" s="67">
        <v>0.25</v>
      </c>
      <c r="G18" s="26">
        <v>0.25</v>
      </c>
      <c r="H18" s="26">
        <v>0.25</v>
      </c>
      <c r="I18" s="43">
        <v>24088.47</v>
      </c>
      <c r="J18" s="40" t="s">
        <v>143</v>
      </c>
    </row>
    <row r="19" spans="1:10" ht="89.25" customHeight="1" thickBot="1">
      <c r="A19" s="104" t="s">
        <v>30</v>
      </c>
      <c r="B19" s="104" t="s">
        <v>39</v>
      </c>
      <c r="C19" s="105">
        <v>1</v>
      </c>
      <c r="D19" s="71" t="s">
        <v>40</v>
      </c>
      <c r="E19" s="29">
        <v>0.25</v>
      </c>
      <c r="F19" s="30">
        <v>0.25</v>
      </c>
      <c r="G19" s="30">
        <v>0.25</v>
      </c>
      <c r="H19" s="30">
        <v>0.25</v>
      </c>
      <c r="I19" s="72">
        <v>8488.77</v>
      </c>
      <c r="J19" s="71" t="s">
        <v>41</v>
      </c>
    </row>
    <row r="20" spans="1:10" ht="60" customHeight="1" thickBot="1">
      <c r="A20" s="19" t="s">
        <v>13</v>
      </c>
      <c r="B20" s="19" t="s">
        <v>95</v>
      </c>
      <c r="C20" s="20">
        <v>1</v>
      </c>
      <c r="D20" s="21" t="s">
        <v>103</v>
      </c>
      <c r="E20" s="32">
        <v>0</v>
      </c>
      <c r="F20" s="22">
        <v>0</v>
      </c>
      <c r="G20" s="22">
        <v>0.5</v>
      </c>
      <c r="H20" s="22">
        <v>0</v>
      </c>
      <c r="I20" s="23">
        <v>850</v>
      </c>
      <c r="J20" s="21" t="s">
        <v>94</v>
      </c>
    </row>
    <row r="21" spans="1:10" ht="53.25" customHeight="1" thickBot="1">
      <c r="A21" s="106" t="s">
        <v>13</v>
      </c>
      <c r="B21" s="107" t="s">
        <v>48</v>
      </c>
      <c r="C21" s="108">
        <v>1</v>
      </c>
      <c r="D21" s="107" t="s">
        <v>48</v>
      </c>
      <c r="E21" s="108">
        <v>0.25</v>
      </c>
      <c r="F21" s="109">
        <v>0.25</v>
      </c>
      <c r="G21" s="109">
        <v>0.25</v>
      </c>
      <c r="H21" s="109">
        <v>0.25</v>
      </c>
      <c r="I21" s="110">
        <v>2112</v>
      </c>
      <c r="J21" s="107" t="s">
        <v>104</v>
      </c>
    </row>
    <row r="22" spans="1:10" ht="84.75" customHeight="1" thickBot="1">
      <c r="A22" s="70" t="s">
        <v>13</v>
      </c>
      <c r="B22" s="28" t="s">
        <v>98</v>
      </c>
      <c r="C22" s="29">
        <v>1</v>
      </c>
      <c r="D22" s="71" t="s">
        <v>51</v>
      </c>
      <c r="E22" s="93">
        <v>0</v>
      </c>
      <c r="F22" s="30">
        <v>0.25</v>
      </c>
      <c r="G22" s="30">
        <v>0.25</v>
      </c>
      <c r="H22" s="30">
        <v>0.5</v>
      </c>
      <c r="I22" s="72">
        <v>1455.23</v>
      </c>
      <c r="J22" s="71" t="s">
        <v>97</v>
      </c>
    </row>
    <row r="23" spans="1:10" ht="51.75" customHeight="1" thickBot="1">
      <c r="A23" s="111" t="s">
        <v>13</v>
      </c>
      <c r="B23" s="111" t="s">
        <v>53</v>
      </c>
      <c r="C23" s="112">
        <v>1</v>
      </c>
      <c r="D23" s="111" t="s">
        <v>53</v>
      </c>
      <c r="E23" s="113">
        <v>0</v>
      </c>
      <c r="F23" s="114">
        <v>0.5</v>
      </c>
      <c r="G23" s="114">
        <v>0</v>
      </c>
      <c r="H23" s="114">
        <v>0.5</v>
      </c>
      <c r="I23" s="115">
        <v>2805.48</v>
      </c>
      <c r="J23" s="111" t="s">
        <v>125</v>
      </c>
    </row>
    <row r="24" spans="1:10" ht="75.75" customHeight="1" thickBot="1">
      <c r="A24" s="128" t="s">
        <v>13</v>
      </c>
      <c r="B24" s="128" t="s">
        <v>144</v>
      </c>
      <c r="C24" s="129">
        <v>1</v>
      </c>
      <c r="D24" s="130" t="s">
        <v>114</v>
      </c>
      <c r="E24" s="131">
        <v>0</v>
      </c>
      <c r="F24" s="131">
        <v>0</v>
      </c>
      <c r="G24" s="131">
        <v>0</v>
      </c>
      <c r="H24" s="132">
        <v>1</v>
      </c>
      <c r="I24" s="133">
        <v>2100</v>
      </c>
      <c r="J24" s="130" t="s">
        <v>152</v>
      </c>
    </row>
    <row r="25" spans="1:10" ht="78.75" customHeight="1" thickBot="1">
      <c r="A25" s="128" t="s">
        <v>13</v>
      </c>
      <c r="B25" s="128" t="s">
        <v>144</v>
      </c>
      <c r="C25" s="129">
        <v>1</v>
      </c>
      <c r="D25" s="130" t="s">
        <v>101</v>
      </c>
      <c r="E25" s="131">
        <v>0</v>
      </c>
      <c r="F25" s="132">
        <v>0</v>
      </c>
      <c r="G25" s="132">
        <v>1</v>
      </c>
      <c r="H25" s="132">
        <v>0</v>
      </c>
      <c r="I25" s="133">
        <v>30000</v>
      </c>
      <c r="J25" s="130" t="s">
        <v>147</v>
      </c>
    </row>
    <row r="26" spans="1:10" ht="125.25" customHeight="1" thickBot="1">
      <c r="A26" s="122" t="s">
        <v>13</v>
      </c>
      <c r="B26" s="123" t="s">
        <v>145</v>
      </c>
      <c r="C26" s="124">
        <v>1</v>
      </c>
      <c r="D26" s="125" t="s">
        <v>148</v>
      </c>
      <c r="E26" s="124">
        <v>0</v>
      </c>
      <c r="F26" s="126">
        <v>1</v>
      </c>
      <c r="G26" s="126">
        <v>0</v>
      </c>
      <c r="H26" s="126">
        <v>0</v>
      </c>
      <c r="I26" s="127">
        <v>95407.18</v>
      </c>
      <c r="J26" s="125" t="s">
        <v>149</v>
      </c>
    </row>
    <row r="27" spans="1:10" ht="99.75" customHeight="1" thickBot="1">
      <c r="A27" s="123" t="s">
        <v>13</v>
      </c>
      <c r="B27" s="123" t="s">
        <v>24</v>
      </c>
      <c r="C27" s="124">
        <v>1</v>
      </c>
      <c r="D27" s="125" t="s">
        <v>25</v>
      </c>
      <c r="E27" s="124">
        <v>0.25</v>
      </c>
      <c r="F27" s="126">
        <v>0.25</v>
      </c>
      <c r="G27" s="124">
        <v>0.25</v>
      </c>
      <c r="H27" s="126">
        <v>0.25</v>
      </c>
      <c r="I27" s="127">
        <v>5280</v>
      </c>
      <c r="J27" s="123" t="s">
        <v>146</v>
      </c>
    </row>
    <row r="28" spans="1:10" ht="15.75" customHeight="1" thickBot="1">
      <c r="A28" s="145" t="s">
        <v>123</v>
      </c>
      <c r="B28" s="146"/>
      <c r="C28" s="146"/>
      <c r="D28" s="146"/>
      <c r="E28" s="146"/>
      <c r="F28" s="146"/>
      <c r="G28" s="146"/>
      <c r="H28" s="147"/>
      <c r="I28" s="25">
        <f>SUM(I7:I27)</f>
        <v>241580.7</v>
      </c>
      <c r="J28" s="56"/>
    </row>
    <row r="29" spans="1:10" ht="15.75" thickBot="1">
      <c r="A29" s="145" t="s">
        <v>124</v>
      </c>
      <c r="B29" s="146"/>
      <c r="C29" s="146"/>
      <c r="D29" s="146"/>
      <c r="E29" s="146"/>
      <c r="F29" s="146"/>
      <c r="G29" s="146"/>
      <c r="H29" s="147"/>
      <c r="I29" s="4"/>
      <c r="J29" s="56"/>
    </row>
  </sheetData>
  <sheetProtection/>
  <mergeCells count="30">
    <mergeCell ref="A7:A9"/>
    <mergeCell ref="D4:D6"/>
    <mergeCell ref="E4:H5"/>
    <mergeCell ref="I4:I6"/>
    <mergeCell ref="J4:J6"/>
    <mergeCell ref="B7:B9"/>
    <mergeCell ref="C7:C9"/>
    <mergeCell ref="D7:D9"/>
    <mergeCell ref="E7:E9"/>
    <mergeCell ref="F7:F9"/>
    <mergeCell ref="E10:E11"/>
    <mergeCell ref="F10:F11"/>
    <mergeCell ref="A2:J2"/>
    <mergeCell ref="A3:J3"/>
    <mergeCell ref="A4:A6"/>
    <mergeCell ref="B4:B6"/>
    <mergeCell ref="C4:C6"/>
    <mergeCell ref="H7:H9"/>
    <mergeCell ref="I7:I9"/>
    <mergeCell ref="J7:J9"/>
    <mergeCell ref="A28:H28"/>
    <mergeCell ref="A29:H29"/>
    <mergeCell ref="G10:G11"/>
    <mergeCell ref="H10:H11"/>
    <mergeCell ref="I10:I11"/>
    <mergeCell ref="G7:G9"/>
    <mergeCell ref="A10:A11"/>
    <mergeCell ref="B10:B11"/>
    <mergeCell ref="C10:C11"/>
    <mergeCell ref="D10:D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E5:V20"/>
  <sheetViews>
    <sheetView zoomScalePageLayoutView="0" workbookViewId="0" topLeftCell="G4">
      <selection activeCell="R8" sqref="R8:U8"/>
    </sheetView>
  </sheetViews>
  <sheetFormatPr defaultColWidth="11.421875" defaultRowHeight="15"/>
  <cols>
    <col min="5" max="5" width="21.8515625" style="0" customWidth="1"/>
  </cols>
  <sheetData>
    <row r="5" spans="6:21" ht="30">
      <c r="F5" s="78" t="s">
        <v>68</v>
      </c>
      <c r="G5" s="78" t="s">
        <v>69</v>
      </c>
      <c r="H5" s="78" t="s">
        <v>70</v>
      </c>
      <c r="I5" s="78" t="s">
        <v>71</v>
      </c>
      <c r="J5" s="78" t="s">
        <v>72</v>
      </c>
      <c r="K5" s="78" t="s">
        <v>73</v>
      </c>
      <c r="L5" s="78" t="s">
        <v>74</v>
      </c>
      <c r="M5" s="78" t="s">
        <v>75</v>
      </c>
      <c r="N5" s="78" t="s">
        <v>76</v>
      </c>
      <c r="O5" s="78" t="s">
        <v>77</v>
      </c>
      <c r="P5" s="78" t="s">
        <v>78</v>
      </c>
      <c r="Q5" s="78" t="s">
        <v>79</v>
      </c>
      <c r="R5" s="78" t="s">
        <v>80</v>
      </c>
      <c r="S5" s="78" t="s">
        <v>83</v>
      </c>
      <c r="T5" s="78" t="s">
        <v>84</v>
      </c>
      <c r="U5" s="79" t="s">
        <v>85</v>
      </c>
    </row>
    <row r="6" spans="5:22" ht="30.75" customHeight="1">
      <c r="E6" s="81" t="s">
        <v>81</v>
      </c>
      <c r="F6" s="80">
        <v>425</v>
      </c>
      <c r="G6" s="80">
        <v>425</v>
      </c>
      <c r="H6" s="80">
        <v>425</v>
      </c>
      <c r="I6" s="80">
        <v>425</v>
      </c>
      <c r="J6" s="80">
        <v>425</v>
      </c>
      <c r="K6" s="80">
        <v>425</v>
      </c>
      <c r="L6" s="80">
        <v>425</v>
      </c>
      <c r="M6" s="80">
        <v>425</v>
      </c>
      <c r="N6" s="80">
        <v>425</v>
      </c>
      <c r="O6" s="80">
        <v>425</v>
      </c>
      <c r="P6" s="80">
        <v>425</v>
      </c>
      <c r="Q6" s="80">
        <v>425</v>
      </c>
      <c r="R6" s="80">
        <f>SUM(F6:Q6)</f>
        <v>5100</v>
      </c>
      <c r="S6" s="80">
        <f>+R6/12</f>
        <v>425</v>
      </c>
      <c r="T6" s="80">
        <v>400</v>
      </c>
      <c r="U6" s="82">
        <f>+R6*8.33%/12*6</f>
        <v>212.41499999999996</v>
      </c>
      <c r="V6">
        <f>SUM(R6:U6)</f>
        <v>6137.415</v>
      </c>
    </row>
    <row r="7" spans="5:22" ht="30">
      <c r="E7" s="81" t="s">
        <v>82</v>
      </c>
      <c r="F7" s="80">
        <v>450</v>
      </c>
      <c r="G7" s="80">
        <v>450</v>
      </c>
      <c r="H7" s="80">
        <v>450</v>
      </c>
      <c r="I7" s="80">
        <v>450</v>
      </c>
      <c r="J7" s="80">
        <v>450</v>
      </c>
      <c r="K7" s="80">
        <v>450</v>
      </c>
      <c r="L7" s="80">
        <v>450</v>
      </c>
      <c r="M7" s="80">
        <v>450</v>
      </c>
      <c r="N7" s="80">
        <v>450</v>
      </c>
      <c r="O7" s="80">
        <v>450</v>
      </c>
      <c r="P7" s="80">
        <v>450</v>
      </c>
      <c r="Q7" s="80">
        <v>450</v>
      </c>
      <c r="R7" s="80">
        <f>SUM(F7:Q7)</f>
        <v>5400</v>
      </c>
      <c r="S7" s="80">
        <f>+R7/12</f>
        <v>450</v>
      </c>
      <c r="T7" s="80">
        <v>400</v>
      </c>
      <c r="U7" s="82">
        <f>+R7*8.33%</f>
        <v>449.82</v>
      </c>
      <c r="V7" s="1">
        <f>SUM(R7:U7)</f>
        <v>6699.82</v>
      </c>
    </row>
    <row r="8" spans="17:21" ht="15">
      <c r="Q8" s="83" t="s">
        <v>86</v>
      </c>
      <c r="R8" s="3">
        <f>SUM(R6:R7)</f>
        <v>10500</v>
      </c>
      <c r="S8" s="3">
        <f>SUM(S6:S7)</f>
        <v>875</v>
      </c>
      <c r="T8" s="3">
        <f>SUM(T6:T7)</f>
        <v>800</v>
      </c>
      <c r="U8" s="3">
        <f>SUM(U6:U7)</f>
        <v>662.2349999999999</v>
      </c>
    </row>
    <row r="10" spans="5:6" ht="15">
      <c r="E10" t="s">
        <v>87</v>
      </c>
      <c r="F10" s="84">
        <v>969.28</v>
      </c>
    </row>
    <row r="11" spans="5:6" ht="15">
      <c r="E11" t="s">
        <v>88</v>
      </c>
      <c r="F11" s="85">
        <v>4190</v>
      </c>
    </row>
    <row r="12" spans="5:6" ht="15">
      <c r="E12" t="s">
        <v>89</v>
      </c>
      <c r="F12">
        <v>1006.05</v>
      </c>
    </row>
    <row r="13" spans="5:6" s="1" customFormat="1" ht="15">
      <c r="E13" s="1" t="s">
        <v>92</v>
      </c>
      <c r="F13" s="1">
        <v>334.28</v>
      </c>
    </row>
    <row r="14" ht="15">
      <c r="F14">
        <f>SUM(F10:F13)</f>
        <v>6499.61</v>
      </c>
    </row>
    <row r="16" spans="5:6" ht="15">
      <c r="E16" t="s">
        <v>90</v>
      </c>
      <c r="F16">
        <v>714.29</v>
      </c>
    </row>
    <row r="17" spans="5:6" ht="15">
      <c r="E17" t="s">
        <v>91</v>
      </c>
      <c r="F17" s="2">
        <v>465</v>
      </c>
    </row>
    <row r="20" spans="5:22" ht="30">
      <c r="E20" s="81" t="s">
        <v>96</v>
      </c>
      <c r="F20" s="80">
        <v>556</v>
      </c>
      <c r="G20" s="80">
        <v>556</v>
      </c>
      <c r="H20" s="80">
        <v>556</v>
      </c>
      <c r="I20" s="80">
        <v>556</v>
      </c>
      <c r="J20" s="80">
        <v>576</v>
      </c>
      <c r="K20" s="80">
        <v>576</v>
      </c>
      <c r="L20" s="80">
        <v>576</v>
      </c>
      <c r="M20" s="80">
        <v>576</v>
      </c>
      <c r="N20" s="80">
        <v>576</v>
      </c>
      <c r="O20" s="80">
        <v>576</v>
      </c>
      <c r="P20" s="80">
        <v>576</v>
      </c>
      <c r="Q20" s="80">
        <v>576</v>
      </c>
      <c r="R20" s="80">
        <f>SUM(F20:Q20)</f>
        <v>6832</v>
      </c>
      <c r="S20" s="80">
        <v>569.33</v>
      </c>
      <c r="T20" s="80">
        <v>400</v>
      </c>
      <c r="U20" s="82">
        <v>546.56</v>
      </c>
      <c r="V20">
        <f>SUM(R20:U20)</f>
        <v>8347.89</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GADVFTESORERIA</dc:creator>
  <cp:keywords/>
  <dc:description/>
  <cp:lastModifiedBy>GADVFTESORERIA</cp:lastModifiedBy>
  <dcterms:created xsi:type="dcterms:W3CDTF">2022-04-12T14:59:22Z</dcterms:created>
  <dcterms:modified xsi:type="dcterms:W3CDTF">2023-03-28T22:10:29Z</dcterms:modified>
  <cp:category/>
  <cp:version/>
  <cp:contentType/>
  <cp:contentStatus/>
</cp:coreProperties>
</file>